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KYSO\2023\05. May\09.05\"/>
    </mc:Choice>
  </mc:AlternateContent>
  <xr:revisionPtr revIDLastSave="0" documentId="13_ncr:1_{25E8701C-5477-4905-8856-EE22A3B4427A}" xr6:coauthVersionLast="47" xr6:coauthVersionMax="47" xr10:uidLastSave="{00000000-0000-0000-0000-000000000000}"/>
  <bookViews>
    <workbookView xWindow="20" yWindow="620" windowWidth="19180" windowHeight="10180" activeTab="1"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3" l="1"/>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<sst xmlns="http://schemas.openxmlformats.org/spreadsheetml/2006/main" count="1489" uniqueCount="362">
  <si>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</si>
  <si>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</si>
  <si>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</si>
  <si>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</si>
  <si>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</si>
  <si>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</si>
  <si>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</si>
  <si>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</si>
  <si>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</si>
  <si>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</si>
  <si>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</si>
  <si>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</si>
  <si>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</si>
  <si>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</si>
  <si>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</si>
  <si>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</si>
  <si>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</si>
  <si>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</si>
  <si>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</si>
  <si>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</si>
  <si>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</si>
  <si>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</si>
  <si>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</si>
  <si>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</si>
  <si>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</si>
  <si>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</si>
  <si>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</si>
  <si>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</si>
  <si>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</si>
  <si>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</si>
  <si>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</si>
  <si>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</si>
  <si>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</si>
  <si>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</si>
  <si>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</si>
  <si>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</si>
  <si>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</si>
  <si>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</si>
  <si>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</si>
  <si>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</si>
  <si>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</si>
  <si>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</si>
  <si>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</si>
  <si>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</si>
  <si>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</si>
  <si>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</si>
  <si>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</si>
  <si>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</si>
  <si>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</si>
  <si>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</si>
  <si>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</si>
  <si>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</si>
  <si>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</si>
  <si>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</si>
  <si>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</si>
  <si>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</si>
  <si>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</si>
  <si>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</si>
  <si>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</si>
  <si>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</si>
  <si>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</si>
  <si>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</si>
  <si>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</si>
  <si>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</si>
  <si>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</si>
  <si>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</si>
  <si>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</si>
  <si>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</si>
  <si>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</si>
  <si>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</si>
  <si>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</si>
  <si>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</si>
  <si>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</si>
  <si>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</si>
  <si>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</si>
  <si>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</si>
  <si>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</si>
  <si>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</si>
  <si>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</si>
  <si>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</si>
  <si>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</si>
  <si>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</si>
  <si>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</si>
  <si>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</si>
  <si>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</si>
  <si>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</si>
  <si>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</si>
  <si>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</si>
  <si>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</si>
  <si>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</si>
  <si>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</si>
  <si>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</si>
  <si>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</si>
  <si>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</si>
  <si>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</si>
  <si>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</si>
  <si>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</si>
  <si>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</si>
  <si>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</si>
  <si>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</si>
  <si>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</si>
  <si>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</si>
  <si>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</si>
  <si>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</si>
  <si>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</si>
  <si>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</si>
  <si>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</si>
  <si>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</si>
  <si>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</si>
  <si>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</si>
  <si>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</si>
  <si>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</si>
  <si>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</si>
  <si>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</si>
  <si>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</si>
  <si>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</si>
  <si>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</si>
  <si>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</si>
  <si>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</si>
  <si>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</si>
  <si>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</si>
  <si>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</si>
  <si>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</si>
  <si>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</si>
  <si>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</si>
  <si>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</si>
  <si>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</si>
  <si>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</si>
  <si>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</si>
  <si>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</si>
  <si>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</si>
  <si>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</si>
  <si>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</si>
  <si>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</si>
  <si>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</si>
  <si>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</si>
  <si>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</si>
  <si>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</si>
  <si>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</si>
  <si>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</si>
  <si>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</si>
  <si>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</si>
  <si>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</si>
  <si>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</si>
  <si>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</si>
  <si>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</si>
  <si>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</si>
  <si>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</si>
  <si>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</si>
  <si>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</si>
  <si>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</si>
  <si>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</si>
  <si>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</si>
  <si>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</si>
  <si>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</si>
  <si>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</si>
  <si>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</si>
  <si>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</si>
  <si>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</si>
  <si>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</si>
  <si>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</si>
  <si>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</si>
  <si>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</si>
  <si>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</si>
  <si>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</si>
  <si>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</si>
  <si>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</si>
  <si>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</si>
  <si>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</si>
  <si>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</si>
  <si>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</si>
  <si>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</si>
  <si>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</si>
  <si>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</si>
  <si>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</si>
  <si>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</si>
  <si>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</si>
  <si>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</si>
  <si>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</si>
  <si>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</si>
  <si>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</si>
  <si>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</si>
  <si>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</si>
  <si>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</si>
  <si>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</si>
  <si>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</si>
  <si>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</si>
  <si>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</si>
  <si>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</si>
  <si>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</si>
  <si>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</si>
  <si>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</si>
  <si>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</si>
  <si>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</si>
  <si>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</si>
  <si>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</si>
  <si>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</si>
  <si>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</si>
  <si>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</si>
  <si>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</si>
  <si>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</si>
  <si>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</si>
  <si>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</si>
  <si>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</si>
  <si>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</si>
  <si>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</si>
  <si>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</si>
  <si>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</si>
  <si>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</si>
  <si>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</si>
  <si>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</si>
  <si>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</si>
  <si>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</si>
  <si>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</si>
  <si>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</si>
  <si>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</si>
  <si>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</si>
  <si>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</si>
  <si>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</si>
  <si>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</si>
  <si>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</si>
  <si>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</si>
  <si>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</si>
  <si>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</si>
  <si>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</si>
  <si>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</si>
  <si>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</si>
  <si>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</si>
  <si>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</si>
  <si>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</si>
  <si>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</si>
  <si>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</si>
  <si>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</si>
  <si>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</si>
  <si>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</si>
  <si>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</si>
  <si>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</si>
  <si>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</si>
  <si>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</si>
  <si>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</si>
  <si>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</si>
  <si>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</si>
  <si>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</si>
  <si>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</si>
  <si>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</si>
  <si>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</si>
  <si>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</si>
  <si>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</si>
  <si>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</si>
  <si>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</si>
  <si>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</si>
  <si>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</si>
  <si>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</si>
  <si>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</si>
  <si>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</si>
  <si>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</si>
  <si>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</si>
  <si>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</si>
  <si>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</si>
  <si>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</si>
  <si>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</si>
  <si>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</si>
  <si>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</si>
  <si>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</si>
  <si>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</si>
  <si>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</si>
  <si>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</si>
  <si>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</si>
  <si>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</si>
  <si>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</si>
  <si>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</si>
  <si>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</si>
  <si>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</si>
  <si>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</si>
  <si>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</si>
  <si>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</si>
  <si>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</si>
  <si>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</si>
  <si>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</si>
  <si>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</si>
  <si>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</si>
  <si>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</si>
  <si>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</si>
  <si>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</si>
  <si>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</si>
  <si>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</si>
  <si>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</si>
  <si>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</si>
  <si>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</si>
  <si>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</si>
  <si>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</si>
  <si>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</si>
  <si>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</si>
  <si>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</si>
  <si>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</si>
  <si>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</si>
  <si>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</si>
  <si>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</si>
  <si>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</si>
  <si>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</si>
  <si>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</si>
  <si>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</si>
  <si>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</si>
  <si>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</si>
  <si>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</si>
  <si>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</si>
  <si>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</si>
  <si>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</si>
  <si>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</si>
  <si>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</si>
  <si>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</si>
  <si>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</si>
  <si>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</si>
  <si>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</si>
  <si>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</si>
  <si>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</si>
  <si>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</si>
  <si>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</si>
  <si>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</si>
  <si>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</si>
  <si>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</si>
  <si>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</si>
  <si>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</si>
  <si>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</si>
  <si>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</si>
  <si>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</si>
  <si>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</si>
  <si>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</si>
  <si>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</si>
  <si>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</si>
  <si>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</si>
  <si>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</si>
  <si>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</si>
  <si>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</si>
  <si>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</si>
  <si>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</si>
  <si>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2. Tên Ngân hàng giám sát: Ngân hàng TNHH Một thành viên Standard Chartered (Việt Nam)</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</si>
  <si>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</si>
  <si>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</si>
  <si>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</si>
  <si>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</si>
  <si>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</si>
  <si>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</si>
  <si>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</si>
  <si>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</si>
  <si>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</si>
  <si>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</si>
  <si>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</si>
  <si>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</si>
  <si>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</si>
  <si>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</si>
  <si>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</si>
  <si>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1. Tên Công ty quản lý quỹ: Công ty TNHH Một Thành Viên Quản Lý Quỹ Chubb Life</t>
  </si>
  <si>
    <t>3. Tên Quỹ: Quỹ Đầu tư Trái phiếu Mở rộng Chubb</t>
  </si>
  <si>
    <t>Bùi Thanh Hiệp</t>
  </si>
  <si>
    <t>Chủ tịch Công ty</t>
  </si>
  <si>
    <t>2251.1</t>
  </si>
  <si>
    <t>Trái phiếu chưa niêm yết</t>
  </si>
  <si>
    <t>2251.2</t>
  </si>
  <si>
    <t>Phó Phòng Dịch vụ Quản trị và Giám sát Quỹ</t>
  </si>
  <si>
    <t>Trịnh Hoài Nam</t>
  </si>
  <si>
    <t>4. Ngày lập báo cáo: Ngày 06 tháng 05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</si>
</sst>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7"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b/>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0" fontId="14" fillId="0" borderId="0"/>
    <xf numFmtId="43" fontId="16" fillId="0" borderId="0" applyFont="0" applyFill="0" applyBorder="0" applyAlignment="0" applyProtection="0"/>
    <xf numFmtId="43" fontId="14" fillId="0" borderId="0" applyFont="0" applyFill="0" applyBorder="0" applyAlignment="0" applyProtection="0"/>
  </cellStyleXfs>
  <cellXfs count="44">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0" fontId="13" fillId="0" borderId="0" xfId="0" applyFont="1" applyAlignment="1">
      <alignment horizontal="left"/>
    </xf>
    <xf numFmtId="4" fontId="13" fillId="0" borderId="1" xfId="0" applyNumberFormat="1" applyFont="1" applyBorder="1" applyAlignment="1">
      <alignment horizontal="left"/>
    </xf>
    <xf numFmtId="0" fontId="13" fillId="0" borderId="1" xfId="0" applyFont="1" applyBorder="1" applyAlignment="1">
      <alignment horizontal="left"/>
    </xf>
    <xf numFmtId="0" fontId="15" fillId="0" borderId="1" xfId="0" applyFont="1" applyBorder="1" applyAlignment="1">
      <alignment horizontal="left"/>
    </xf>
    <xf numFmtId="0" fontId="2" fillId="0" borderId="0" xfId="0" applyFont="1"/>
    <xf numFmtId="0" fontId="2" fillId="0" borderId="1" xfId="1" applyFont="1" applyBorder="1" applyAlignment="1">
      <alignment horizontal="left"/>
    </xf>
    <xf numFmtId="0" fontId="4" fillId="0" borderId="1" xfId="1" applyFont="1" applyBorder="1" applyAlignment="1">
      <alignment horizontal="left"/>
    </xf>
    <xf numFmtId="164" fontId="6" fillId="0" borderId="1" xfId="0" applyNumberFormat="1" applyFont="1" applyBorder="1" applyAlignment="1">
      <alignment horizontal="left"/>
    </xf>
    <xf numFmtId="43" fontId="6" fillId="0" borderId="1" xfId="2" applyFont="1" applyBorder="1" applyAlignment="1">
      <alignment horizontal="left"/>
    </xf>
    <xf numFmtId="164" fontId="6" fillId="0" borderId="1" xfId="2" applyNumberFormat="1" applyFont="1" applyBorder="1" applyAlignment="1">
      <alignment horizontal="left"/>
    </xf>
    <xf numFmtId="10" fontId="6" fillId="0" borderId="1" xfId="2" applyNumberFormat="1" applyFont="1" applyBorder="1" applyAlignment="1">
      <alignment horizontal="left"/>
    </xf>
    <xf numFmtId="43" fontId="6" fillId="0" borderId="1" xfId="0" applyNumberFormat="1" applyFont="1" applyBorder="1" applyAlignment="1">
      <alignment horizontal="left"/>
    </xf>
    <xf numFmtId="10" fontId="6" fillId="0" borderId="1" xfId="0" applyNumberFormat="1" applyFont="1" applyBorder="1" applyAlignment="1"/>
    <xf numFmtId="164" fontId="11" fillId="0" borderId="1" xfId="0" applyNumberFormat="1" applyFont="1" applyBorder="1" applyAlignment="1">
      <alignment horizontal="left"/>
    </xf>
    <xf numFmtId="43" fontId="11" fillId="0" borderId="1" xfId="2" applyFont="1" applyBorder="1" applyAlignment="1">
      <alignment horizontal="left"/>
    </xf>
    <xf numFmtId="164" fontId="13" fillId="0" borderId="1" xfId="0" applyNumberFormat="1" applyFont="1" applyBorder="1" applyAlignment="1">
      <alignment horizontal="left"/>
    </xf>
    <xf numFmtId="43" fontId="13" fillId="0" borderId="1" xfId="2" applyFont="1" applyBorder="1" applyAlignment="1">
      <alignment horizontal="left"/>
    </xf>
    <xf numFmtId="164" fontId="15" fillId="0" borderId="1" xfId="0" applyNumberFormat="1" applyFont="1" applyBorder="1" applyAlignment="1">
      <alignment horizontal="left"/>
    </xf>
    <xf numFmtId="10" fontId="13" fillId="0" borderId="1" xfId="0" applyNumberFormat="1" applyFont="1" applyBorder="1" applyAlignment="1"/>
    <xf numFmtId="10" fontId="15" fillId="0" borderId="1" xfId="0" applyNumberFormat="1" applyFont="1" applyBorder="1" applyAlignment="1"/>
    <xf numFmtId="41" fontId="13" fillId="0" borderId="1" xfId="0" applyNumberFormat="1" applyFont="1" applyBorder="1" applyAlignment="1">
      <alignment horizontal="left"/>
    </xf>
    <xf numFmtId="43" fontId="13" fillId="0" borderId="1" xfId="0" applyNumberFormat="1" applyFont="1" applyBorder="1" applyAlignment="1">
      <alignment horizontal="left"/>
    </xf>
    <xf numFmtId="164" fontId="11" fillId="0" borderId="1" xfId="2" applyNumberFormat="1" applyFont="1" applyBorder="1" applyAlignment="1"/>
    <xf numFmtId="0" fontId="2" fillId="0" borderId="0" xfId="0" applyFont="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0" xfId="0" applyFont="1" applyAlignment="1"/>
    <xf numFmtId="0" fontId="9" fillId="0" borderId="0" xfId="0" applyFont="1" applyAlignment="1">
      <alignment horizontal="left" vertical="justify"/>
    </xf>
    <xf numFmtId="0" fontId="8" fillId="0" borderId="0" xfId="0" applyFont="1" applyAlignment="1">
      <alignment horizontal="left" vertical="justify"/>
    </xf>
    <xf numFmtId="0" fontId="1" fillId="0" borderId="0" xfId="0" applyFont="1" applyAlignment="1">
      <alignment horizontal="center" vertical="justify"/>
    </xf>
    <xf numFmtId="0" fontId="2" fillId="0" borderId="0" xfId="0" applyFont="1" applyAlignment="1">
      <alignment horizontal="left" wrapText="1"/>
    </xf>
    <xf numFmtId="0" fontId="2" fillId="0" borderId="0" xfId="0" applyFont="1" applyAlignment="1">
      <alignment horizontal="left"/>
    </xf>
    <xf numFmtId="0" fontId="11" fillId="0" borderId="1" xfId="0" applyFont="1" applyBorder="1" applyAlignment="1">
      <alignment horizontal="left"/>
    </xf>
    <xf numFmtId="0" fontId="10" fillId="2" borderId="1" xfId="0" applyFont="1" applyFill="1" applyBorder="1" applyAlignment="1">
      <alignment horizontal="center" vertical="justify"/>
    </xf>
  </cellXfs>
  <cellStyles count="4">
    <cellStyle name="Comma" xfId="2" builtinId="3"/>
    <cellStyle name="Comma 4 2" xfId="3" xr:uid="{61AD0F3D-D78C-49AA-9B13-C094E1C42FA8}"/>
    <cellStyle name="Normal" xfId="0" builtinId="0"/>
    <cellStyle name="Normal 2" xfId="1" xr:uid="{3E5E4E6A-16DF-4417-A6EF-A4DEA14BA2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2"/>
  <sheetViews>
    <sheetView zoomScale="70" zoomScaleNormal="70" workbookViewId="0">
      <selection activeCell="C41" sqref="C41"/>
    </sheetView>
  </sheetViews>
  <sheetFormatPr defaultRowHeight="12.5" x14ac:dyDescent="0.25"/>
  <cols>
    <col min="1" max="1" width="70.54296875" customWidth="1"/>
    <col min="2" max="2" width="12.453125" customWidth="1"/>
    <col min="3" max="3" width="81.453125" customWidth="1"/>
    <col min="4" max="4" width="37" customWidth="1"/>
  </cols>
  <sheetData>
    <row r="1" spans="1:4" ht="15" customHeight="1" x14ac:dyDescent="0.25">
      <c r="A1" s="39" t="s">
        <v>0</v>
      </c>
      <c r="B1" s="39"/>
      <c r="C1" s="39"/>
      <c r="D1" s="39"/>
    </row>
    <row r="2" spans="1:4" ht="9" customHeight="1" x14ac:dyDescent="0.25">
      <c r="A2" s="39"/>
      <c r="B2" s="39"/>
      <c r="C2" s="39"/>
      <c r="D2" s="39"/>
    </row>
    <row r="3" spans="1:4" ht="15" customHeight="1" x14ac:dyDescent="0.35">
      <c r="A3" s="1" t="s">
        <v>1</v>
      </c>
      <c r="B3" s="1" t="s">
        <v>1</v>
      </c>
      <c r="C3" s="2" t="s">
        <v>2</v>
      </c>
      <c r="D3" s="10" t="s">
        <v>335</v>
      </c>
    </row>
    <row r="4" spans="1:4" ht="15" customHeight="1" x14ac:dyDescent="0.35">
      <c r="A4" s="1" t="s">
        <v>1</v>
      </c>
      <c r="B4" s="1" t="s">
        <v>1</v>
      </c>
      <c r="C4" s="2" t="s">
        <v>3</v>
      </c>
      <c r="D4" s="10">
        <v>4</v>
      </c>
    </row>
    <row r="5" spans="1:4" ht="15" customHeight="1" x14ac:dyDescent="0.35">
      <c r="A5" s="1" t="s">
        <v>1</v>
      </c>
      <c r="B5" s="1" t="s">
        <v>1</v>
      </c>
      <c r="C5" s="2" t="s">
        <v>4</v>
      </c>
      <c r="D5" s="10">
        <v>2023</v>
      </c>
    </row>
    <row r="6" spans="1:4" ht="15" customHeight="1" x14ac:dyDescent="0.35">
      <c r="A6" s="1" t="s">
        <v>1</v>
      </c>
      <c r="B6" s="1" t="s">
        <v>1</v>
      </c>
      <c r="C6" s="1" t="s">
        <v>1</v>
      </c>
      <c r="D6" s="1" t="s">
        <v>1</v>
      </c>
    </row>
    <row r="7" spans="1:4" ht="15" customHeight="1" x14ac:dyDescent="0.35">
      <c r="A7" s="36" t="s">
        <v>352</v>
      </c>
      <c r="B7" s="36"/>
      <c r="C7" s="35"/>
      <c r="D7" s="1" t="s">
        <v>1</v>
      </c>
    </row>
    <row r="8" spans="1:4" ht="15" customHeight="1" x14ac:dyDescent="0.35">
      <c r="A8" s="36" t="s">
        <v>336</v>
      </c>
      <c r="B8" s="36"/>
      <c r="C8" s="35"/>
      <c r="D8" s="1" t="s">
        <v>1</v>
      </c>
    </row>
    <row r="9" spans="1:4" ht="15" customHeight="1" x14ac:dyDescent="0.35">
      <c r="A9" s="40" t="s">
        <v>353</v>
      </c>
      <c r="B9" s="41"/>
      <c r="C9" s="1"/>
      <c r="D9" s="1" t="s">
        <v>1</v>
      </c>
    </row>
    <row r="10" spans="1:4" ht="15" customHeight="1" x14ac:dyDescent="0.35">
      <c r="A10" s="41" t="s">
        <v>361</v>
      </c>
      <c r="B10" s="41"/>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8" t="s">
        <v>52</v>
      </c>
      <c r="B33" s="38"/>
      <c r="C33" s="38" t="s">
        <v>53</v>
      </c>
      <c r="D33" s="38"/>
    </row>
    <row r="34" spans="1:4" ht="15" customHeight="1" x14ac:dyDescent="0.25">
      <c r="A34" s="37" t="s">
        <v>54</v>
      </c>
      <c r="B34" s="37"/>
      <c r="C34" s="37" t="s">
        <v>54</v>
      </c>
      <c r="D34" s="37"/>
    </row>
    <row r="35" spans="1:4" ht="15" customHeight="1" x14ac:dyDescent="0.35">
      <c r="A35" s="1" t="s">
        <v>1</v>
      </c>
      <c r="B35" s="1" t="s">
        <v>1</v>
      </c>
      <c r="C35" s="1" t="s">
        <v>1</v>
      </c>
      <c r="D35" s="1" t="s">
        <v>1</v>
      </c>
    </row>
    <row r="41" spans="1:4" ht="15.5" x14ac:dyDescent="0.35">
      <c r="A41" s="33" t="s">
        <v>360</v>
      </c>
      <c r="B41" s="14"/>
      <c r="C41" s="14" t="s">
        <v>354</v>
      </c>
    </row>
    <row r="42" spans="1:4" ht="15.5" x14ac:dyDescent="0.35">
      <c r="A42" s="33" t="s">
        <v>359</v>
      </c>
      <c r="B42" s="14"/>
      <c r="C42" s="14" t="s">
        <v>355</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43" t="s">
        <v>6</v>
      </c>
      <c r="B1" s="43" t="s">
        <v>118</v>
      </c>
      <c r="C1" s="43" t="s">
        <v>236</v>
      </c>
      <c r="D1" s="43"/>
      <c r="E1" s="43" t="s">
        <v>237</v>
      </c>
      <c r="F1" s="43"/>
      <c r="G1" s="43" t="s">
        <v>316</v>
      </c>
    </row>
    <row r="2" spans="1:7" ht="15" customHeight="1" x14ac:dyDescent="0.25">
      <c r="A2" s="43"/>
      <c r="B2" s="43"/>
      <c r="C2" s="7" t="s">
        <v>307</v>
      </c>
      <c r="D2" s="7" t="s">
        <v>313</v>
      </c>
      <c r="E2" s="7" t="s">
        <v>307</v>
      </c>
      <c r="F2" s="7" t="s">
        <v>313</v>
      </c>
      <c r="G2" s="43"/>
    </row>
    <row r="3" spans="1:7" ht="15" customHeight="1" x14ac:dyDescent="0.3">
      <c r="A3" s="8" t="s">
        <v>59</v>
      </c>
      <c r="B3" s="8" t="s">
        <v>317</v>
      </c>
      <c r="C3" s="8" t="s">
        <v>1</v>
      </c>
      <c r="D3" s="8" t="s">
        <v>1</v>
      </c>
      <c r="E3" s="8" t="s">
        <v>1</v>
      </c>
      <c r="F3" s="8" t="s">
        <v>1</v>
      </c>
      <c r="G3" s="8" t="s">
        <v>1</v>
      </c>
    </row>
    <row r="4" spans="1:7" ht="15" customHeight="1" x14ac:dyDescent="0.35">
      <c r="A4" s="5" t="s">
        <v>1</v>
      </c>
      <c r="B4" s="5" t="s">
        <v>77</v>
      </c>
      <c r="C4" s="5" t="s">
        <v>1</v>
      </c>
      <c r="D4" s="5" t="s">
        <v>1</v>
      </c>
      <c r="E4" s="5" t="s">
        <v>1</v>
      </c>
      <c r="F4" s="5" t="s">
        <v>1</v>
      </c>
      <c r="G4" s="5" t="s">
        <v>1</v>
      </c>
    </row>
    <row r="5" spans="1:7" ht="15" customHeight="1" x14ac:dyDescent="0.35">
      <c r="A5" s="5" t="s">
        <v>1</v>
      </c>
      <c r="B5" s="5" t="s">
        <v>80</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67</v>
      </c>
      <c r="B7" s="5" t="s">
        <v>67</v>
      </c>
      <c r="C7" s="5" t="s">
        <v>67</v>
      </c>
      <c r="D7" s="5" t="s">
        <v>67</v>
      </c>
      <c r="E7" s="5" t="s">
        <v>67</v>
      </c>
      <c r="F7" s="5" t="s">
        <v>67</v>
      </c>
      <c r="G7" s="5" t="s">
        <v>67</v>
      </c>
    </row>
    <row r="8" spans="1:7" ht="15" customHeight="1" x14ac:dyDescent="0.3">
      <c r="A8" s="8" t="s">
        <v>97</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67</v>
      </c>
      <c r="B10" s="5" t="s">
        <v>67</v>
      </c>
      <c r="C10" s="5" t="s">
        <v>67</v>
      </c>
      <c r="D10" s="5" t="s">
        <v>67</v>
      </c>
      <c r="E10" s="5" t="s">
        <v>67</v>
      </c>
      <c r="F10" s="5" t="s">
        <v>67</v>
      </c>
      <c r="G10" s="5" t="s">
        <v>67</v>
      </c>
    </row>
    <row r="11" spans="1:7" ht="15" customHeight="1" x14ac:dyDescent="0.35">
      <c r="A11" s="5" t="s">
        <v>1</v>
      </c>
      <c r="B11" s="5" t="s">
        <v>321</v>
      </c>
      <c r="C11" s="5" t="s">
        <v>1</v>
      </c>
      <c r="D11" s="5" t="s">
        <v>1</v>
      </c>
      <c r="E11" s="5" t="s">
        <v>1</v>
      </c>
      <c r="F11" s="5" t="s">
        <v>1</v>
      </c>
      <c r="G11" s="5" t="s">
        <v>1</v>
      </c>
    </row>
    <row r="12" spans="1:7" ht="15" customHeight="1" x14ac:dyDescent="0.35">
      <c r="A12" s="5" t="s">
        <v>67</v>
      </c>
      <c r="B12" s="5" t="s">
        <v>67</v>
      </c>
      <c r="C12" s="5" t="s">
        <v>67</v>
      </c>
      <c r="D12" s="5" t="s">
        <v>67</v>
      </c>
      <c r="E12" s="5" t="s">
        <v>67</v>
      </c>
      <c r="F12" s="5" t="s">
        <v>67</v>
      </c>
      <c r="G12" s="5" t="s">
        <v>67</v>
      </c>
    </row>
    <row r="13" spans="1:7" ht="15" customHeight="1" x14ac:dyDescent="0.3">
      <c r="A13" s="8" t="s">
        <v>145</v>
      </c>
      <c r="B13" s="8" t="s">
        <v>322</v>
      </c>
      <c r="C13" s="8" t="s">
        <v>1</v>
      </c>
      <c r="D13" s="8" t="s">
        <v>1</v>
      </c>
      <c r="E13" s="8" t="s">
        <v>1</v>
      </c>
      <c r="F13" s="8" t="s">
        <v>1</v>
      </c>
      <c r="G13" s="8" t="s">
        <v>1</v>
      </c>
    </row>
    <row r="14" spans="1:7" ht="15" customHeight="1" x14ac:dyDescent="0.3">
      <c r="A14" s="8" t="s">
        <v>148</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153</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4" customWidth="1"/>
    <col min="6" max="7" width="12.54296875" customWidth="1"/>
    <col min="8" max="8" width="15" customWidth="1"/>
  </cols>
  <sheetData>
    <row r="1" spans="1:8" ht="15" customHeight="1" x14ac:dyDescent="0.25">
      <c r="A1" s="43" t="s">
        <v>6</v>
      </c>
      <c r="B1" s="43" t="s">
        <v>325</v>
      </c>
      <c r="C1" s="43" t="s">
        <v>179</v>
      </c>
      <c r="D1" s="43" t="s">
        <v>180</v>
      </c>
      <c r="E1" s="43"/>
      <c r="F1" s="43" t="s">
        <v>181</v>
      </c>
      <c r="G1" s="43"/>
      <c r="H1" s="43" t="s">
        <v>326</v>
      </c>
    </row>
    <row r="2" spans="1:8" ht="15" customHeight="1" x14ac:dyDescent="0.25">
      <c r="A2" s="43"/>
      <c r="B2" s="43"/>
      <c r="C2" s="43"/>
      <c r="D2" s="7" t="s">
        <v>307</v>
      </c>
      <c r="E2" s="7" t="s">
        <v>313</v>
      </c>
      <c r="F2" s="7" t="s">
        <v>307</v>
      </c>
      <c r="G2" s="7" t="s">
        <v>313</v>
      </c>
      <c r="H2" s="43"/>
    </row>
    <row r="3" spans="1:8" ht="15" customHeight="1" x14ac:dyDescent="0.3">
      <c r="A3" s="8" t="s">
        <v>59</v>
      </c>
      <c r="B3" s="8" t="s">
        <v>327</v>
      </c>
      <c r="C3" s="8" t="s">
        <v>1</v>
      </c>
      <c r="D3" s="8" t="s">
        <v>1</v>
      </c>
      <c r="E3" s="8" t="s">
        <v>1</v>
      </c>
      <c r="F3" s="8" t="s">
        <v>1</v>
      </c>
      <c r="G3" s="8" t="s">
        <v>1</v>
      </c>
      <c r="H3" s="8" t="s">
        <v>1</v>
      </c>
    </row>
    <row r="4" spans="1:8" ht="15" customHeight="1" x14ac:dyDescent="0.35">
      <c r="A4" s="5" t="s">
        <v>67</v>
      </c>
      <c r="B4" s="5" t="s">
        <v>67</v>
      </c>
      <c r="C4" s="5" t="s">
        <v>67</v>
      </c>
      <c r="D4" s="5" t="s">
        <v>67</v>
      </c>
      <c r="E4" s="5" t="s">
        <v>67</v>
      </c>
      <c r="F4" s="5" t="s">
        <v>67</v>
      </c>
      <c r="G4" s="5" t="s">
        <v>67</v>
      </c>
      <c r="H4" s="5" t="s">
        <v>67</v>
      </c>
    </row>
    <row r="5" spans="1:8" ht="15" customHeight="1" x14ac:dyDescent="0.35">
      <c r="A5" s="5" t="s">
        <v>1</v>
      </c>
      <c r="B5" s="5" t="s">
        <v>184</v>
      </c>
      <c r="C5" s="5" t="s">
        <v>1</v>
      </c>
      <c r="D5" s="5" t="s">
        <v>1</v>
      </c>
      <c r="E5" s="5" t="s">
        <v>1</v>
      </c>
      <c r="F5" s="5" t="s">
        <v>1</v>
      </c>
      <c r="G5" s="5" t="s">
        <v>1</v>
      </c>
      <c r="H5" s="5" t="s">
        <v>1</v>
      </c>
    </row>
    <row r="6" spans="1:8" ht="15" customHeight="1" x14ac:dyDescent="0.3">
      <c r="A6" s="8" t="s">
        <v>97</v>
      </c>
      <c r="B6" s="8" t="s">
        <v>328</v>
      </c>
      <c r="C6" s="8" t="s">
        <v>1</v>
      </c>
      <c r="D6" s="8" t="s">
        <v>1</v>
      </c>
      <c r="E6" s="8" t="s">
        <v>1</v>
      </c>
      <c r="F6" s="8" t="s">
        <v>1</v>
      </c>
      <c r="G6" s="8" t="s">
        <v>1</v>
      </c>
      <c r="H6" s="8" t="s">
        <v>1</v>
      </c>
    </row>
    <row r="7" spans="1:8" ht="15" customHeight="1" x14ac:dyDescent="0.35">
      <c r="A7" s="5" t="s">
        <v>67</v>
      </c>
      <c r="B7" s="5" t="s">
        <v>67</v>
      </c>
      <c r="C7" s="5" t="s">
        <v>67</v>
      </c>
      <c r="D7" s="5" t="s">
        <v>67</v>
      </c>
      <c r="E7" s="5" t="s">
        <v>67</v>
      </c>
      <c r="F7" s="5" t="s">
        <v>67</v>
      </c>
      <c r="G7" s="5" t="s">
        <v>67</v>
      </c>
      <c r="H7" s="5" t="s">
        <v>67</v>
      </c>
    </row>
    <row r="8" spans="1:8" ht="15" customHeight="1" x14ac:dyDescent="0.35">
      <c r="A8" s="5" t="s">
        <v>1</v>
      </c>
      <c r="B8" s="5" t="s">
        <v>184</v>
      </c>
      <c r="C8" s="5" t="s">
        <v>1</v>
      </c>
      <c r="D8" s="5" t="s">
        <v>1</v>
      </c>
      <c r="E8" s="5" t="s">
        <v>1</v>
      </c>
      <c r="F8" s="5" t="s">
        <v>1</v>
      </c>
      <c r="G8" s="5" t="s">
        <v>1</v>
      </c>
      <c r="H8" s="5" t="s">
        <v>1</v>
      </c>
    </row>
    <row r="9" spans="1:8" ht="15" customHeight="1" x14ac:dyDescent="0.3">
      <c r="A9" s="8" t="s">
        <v>145</v>
      </c>
      <c r="B9" s="8" t="s">
        <v>329</v>
      </c>
      <c r="C9" s="8" t="s">
        <v>1</v>
      </c>
      <c r="D9" s="8" t="s">
        <v>1</v>
      </c>
      <c r="E9" s="8" t="s">
        <v>1</v>
      </c>
      <c r="F9" s="8" t="s">
        <v>1</v>
      </c>
      <c r="G9" s="8" t="s">
        <v>1</v>
      </c>
      <c r="H9" s="8" t="s">
        <v>1</v>
      </c>
    </row>
    <row r="10" spans="1:8" ht="15" customHeight="1" x14ac:dyDescent="0.35">
      <c r="A10" s="5" t="s">
        <v>67</v>
      </c>
      <c r="B10" s="5" t="s">
        <v>67</v>
      </c>
      <c r="C10" s="5" t="s">
        <v>67</v>
      </c>
      <c r="D10" s="5" t="s">
        <v>67</v>
      </c>
      <c r="E10" s="5" t="s">
        <v>67</v>
      </c>
      <c r="F10" s="5" t="s">
        <v>67</v>
      </c>
      <c r="G10" s="5" t="s">
        <v>67</v>
      </c>
      <c r="H10" s="5" t="s">
        <v>67</v>
      </c>
    </row>
    <row r="11" spans="1:8" ht="15" customHeight="1" x14ac:dyDescent="0.35">
      <c r="A11" s="5" t="s">
        <v>1</v>
      </c>
      <c r="B11" s="5" t="s">
        <v>184</v>
      </c>
      <c r="C11" s="5" t="s">
        <v>1</v>
      </c>
      <c r="D11" s="5" t="s">
        <v>1</v>
      </c>
      <c r="E11" s="5" t="s">
        <v>1</v>
      </c>
      <c r="F11" s="5" t="s">
        <v>1</v>
      </c>
      <c r="G11" s="5" t="s">
        <v>1</v>
      </c>
      <c r="H11" s="5" t="s">
        <v>1</v>
      </c>
    </row>
    <row r="12" spans="1:8" ht="15" customHeight="1" x14ac:dyDescent="0.3">
      <c r="A12" s="8" t="s">
        <v>148</v>
      </c>
      <c r="B12" s="8" t="s">
        <v>330</v>
      </c>
      <c r="C12" s="8" t="s">
        <v>1</v>
      </c>
      <c r="D12" s="8" t="s">
        <v>1</v>
      </c>
      <c r="E12" s="8" t="s">
        <v>1</v>
      </c>
      <c r="F12" s="8" t="s">
        <v>1</v>
      </c>
      <c r="G12" s="8" t="s">
        <v>1</v>
      </c>
      <c r="H12" s="8" t="s">
        <v>1</v>
      </c>
    </row>
    <row r="13" spans="1:8" ht="15" customHeight="1" x14ac:dyDescent="0.35">
      <c r="A13" s="5" t="s">
        <v>67</v>
      </c>
      <c r="B13" s="5" t="s">
        <v>67</v>
      </c>
      <c r="C13" s="5" t="s">
        <v>67</v>
      </c>
      <c r="D13" s="5" t="s">
        <v>67</v>
      </c>
      <c r="E13" s="5" t="s">
        <v>67</v>
      </c>
      <c r="F13" s="5" t="s">
        <v>67</v>
      </c>
      <c r="G13" s="5" t="s">
        <v>67</v>
      </c>
      <c r="H13" s="5" t="s">
        <v>67</v>
      </c>
    </row>
    <row r="14" spans="1:8" ht="15" customHeight="1" x14ac:dyDescent="0.35">
      <c r="A14" s="5" t="s">
        <v>1</v>
      </c>
      <c r="B14" s="5" t="s">
        <v>184</v>
      </c>
      <c r="C14" s="5" t="s">
        <v>1</v>
      </c>
      <c r="D14" s="5" t="s">
        <v>1</v>
      </c>
      <c r="E14" s="5" t="s">
        <v>1</v>
      </c>
      <c r="F14" s="5" t="s">
        <v>1</v>
      </c>
      <c r="G14" s="5" t="s">
        <v>1</v>
      </c>
      <c r="H14" s="5" t="s">
        <v>1</v>
      </c>
    </row>
    <row r="15" spans="1:8" ht="15" customHeight="1" x14ac:dyDescent="0.3">
      <c r="A15" s="8" t="s">
        <v>155</v>
      </c>
      <c r="B15" s="8" t="s">
        <v>331</v>
      </c>
      <c r="C15" s="8" t="s">
        <v>1</v>
      </c>
      <c r="D15" s="8" t="s">
        <v>1</v>
      </c>
      <c r="E15" s="8" t="s">
        <v>1</v>
      </c>
      <c r="F15" s="8" t="s">
        <v>1</v>
      </c>
      <c r="G15" s="8" t="s">
        <v>1</v>
      </c>
      <c r="H15" s="8" t="s">
        <v>1</v>
      </c>
    </row>
    <row r="16" spans="1:8" ht="15" customHeight="1" x14ac:dyDescent="0.35">
      <c r="A16" s="5" t="s">
        <v>67</v>
      </c>
      <c r="B16" s="5" t="s">
        <v>67</v>
      </c>
      <c r="C16" s="5" t="s">
        <v>67</v>
      </c>
      <c r="D16" s="5" t="s">
        <v>67</v>
      </c>
      <c r="E16" s="5" t="s">
        <v>67</v>
      </c>
      <c r="F16" s="5" t="s">
        <v>67</v>
      </c>
      <c r="G16" s="5" t="s">
        <v>67</v>
      </c>
      <c r="H16" s="5" t="s">
        <v>67</v>
      </c>
    </row>
    <row r="17" spans="1:8" ht="15" customHeight="1" x14ac:dyDescent="0.35">
      <c r="A17" s="5" t="s">
        <v>1</v>
      </c>
      <c r="B17" s="5" t="s">
        <v>184</v>
      </c>
      <c r="C17" s="5" t="s">
        <v>1</v>
      </c>
      <c r="D17" s="5" t="s">
        <v>1</v>
      </c>
      <c r="E17" s="5" t="s">
        <v>1</v>
      </c>
      <c r="F17" s="5" t="s">
        <v>1</v>
      </c>
      <c r="G17" s="5" t="s">
        <v>1</v>
      </c>
      <c r="H17" s="5" t="s">
        <v>1</v>
      </c>
    </row>
    <row r="18" spans="1:8" ht="15" customHeight="1" x14ac:dyDescent="0.3">
      <c r="A18" s="8" t="s">
        <v>158</v>
      </c>
      <c r="B18" s="8" t="s">
        <v>332</v>
      </c>
      <c r="C18" s="8" t="s">
        <v>1</v>
      </c>
      <c r="D18" s="8" t="s">
        <v>1</v>
      </c>
      <c r="E18" s="8" t="s">
        <v>1</v>
      </c>
      <c r="F18" s="8" t="s">
        <v>1</v>
      </c>
      <c r="G18" s="8" t="s">
        <v>1</v>
      </c>
      <c r="H18" s="8" t="s">
        <v>1</v>
      </c>
    </row>
    <row r="19" spans="1:8" ht="15" customHeight="1" x14ac:dyDescent="0.35">
      <c r="A19" s="5" t="s">
        <v>67</v>
      </c>
      <c r="B19" s="5" t="s">
        <v>67</v>
      </c>
      <c r="C19" s="5" t="s">
        <v>67</v>
      </c>
      <c r="D19" s="5" t="s">
        <v>67</v>
      </c>
      <c r="E19" s="5" t="s">
        <v>67</v>
      </c>
      <c r="F19" s="5" t="s">
        <v>67</v>
      </c>
      <c r="G19" s="5" t="s">
        <v>67</v>
      </c>
      <c r="H19" s="5" t="s">
        <v>67</v>
      </c>
    </row>
    <row r="20" spans="1:8" ht="15" customHeight="1" x14ac:dyDescent="0.35">
      <c r="A20" s="5" t="s">
        <v>1</v>
      </c>
      <c r="B20" s="5" t="s">
        <v>184</v>
      </c>
      <c r="C20" s="5" t="s">
        <v>1</v>
      </c>
      <c r="D20" s="5" t="s">
        <v>1</v>
      </c>
      <c r="E20" s="5" t="s">
        <v>1</v>
      </c>
      <c r="F20" s="5" t="s">
        <v>1</v>
      </c>
      <c r="G20" s="5" t="s">
        <v>1</v>
      </c>
      <c r="H20" s="5" t="s">
        <v>1</v>
      </c>
    </row>
    <row r="21" spans="1:8" ht="15" customHeight="1" x14ac:dyDescent="0.3">
      <c r="A21" s="8" t="s">
        <v>161</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54296875" customWidth="1"/>
    <col min="3" max="3" width="41.453125" customWidth="1"/>
  </cols>
  <sheetData>
    <row r="1" spans="1:3" ht="15" customHeight="1" x14ac:dyDescent="0.25">
      <c r="A1" s="7" t="s">
        <v>6</v>
      </c>
      <c r="B1" s="7" t="s">
        <v>334</v>
      </c>
      <c r="C1" s="7" t="s">
        <v>7</v>
      </c>
    </row>
    <row r="2" spans="1:3" ht="15" customHeight="1" x14ac:dyDescent="0.35">
      <c r="A2" s="5" t="s">
        <v>67</v>
      </c>
      <c r="B2" s="5" t="s">
        <v>67</v>
      </c>
      <c r="C2" s="5" t="s">
        <v>67</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{'SheetId':'0e67e680-b807-4d33-99c0-7b78881f5ae3','UId':'9cbd5645-d1cc-4c66-9f84-d2f549c40baa','Col':4,'Row':3,'Format':'numberic','Value':'1076093200','TargetCode':''}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{'SheetId':'0e67e680-b807-4d33-99c0-7b78881f5ae3','UId':'99e568e1-5c2c-4711-855d-7b59f3d1cab6','Col':5,'Row':3,'Format':'numberic','Value':'696413282','TargetCode':''}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{'SheetId':'0e67e680-b807-4d33-99c0-7b78881f5ae3','UId':'c69da7a3-02da-4c71-9ebc-1684c54f1afc','Col':6,'Row':3,'Format':'numberic','Value':'0.731448650615703','TargetCode':''}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{'SheetId':'0e67e680-b807-4d33-99c0-7b78881f5ae3','UId':'ff256832-31a8-4b18-a932-43bc9d1665b9','Col':4,'Row':6,'ColDynamic':4,'RowDynamic':5,'Format':'numberic','Value':'1076093200','TargetCode':''}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{'SheetId':'0e67e680-b807-4d33-99c0-7b78881f5ae3','UId':'a91ef888-5216-4368-893d-4bf54555e048','Col':5,'Row':6,'ColDynamic':5,'RowDynamic':5,'Format':'numberic','Value':'696413282','TargetCode':''}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{'SheetId':'0e67e680-b807-4d33-99c0-7b78881f5ae3','UId':'0872eb3d-591d-41ae-88b3-07cc186bb076','Col':6,'Row':6,'ColDynamic':6,'RowDynamic':5,'Format':'numberic','Value':'0.731448650615703','TargetCode':''}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{'SheetId':'0e67e680-b807-4d33-99c0-7b78881f5ae3','UId':'c59bc369-ef6c-4ae7-8932-3d3cd7b0f999','Col':4,'Row':8,'ColDynamic':4,'RowDynamic':9,'Format':'numberic','Value':'113500000000','TargetCode':''}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{'SheetId':'0e67e680-b807-4d33-99c0-7b78881f5ae3','UId':'71da1168-8366-41b4-a97a-ac130f3a71ab','Col':5,'Row':8,'ColDynamic':5,'RowDynamic':9,'Format':'numberic','Value':'113500000000','TargetCode':''}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{'SheetId':'0e67e680-b807-4d33-99c0-7b78881f5ae3','UId':'3c022ada-eb27-4aed-bf94-d517130be29a','Col':6,'Row':8,'ColDynamic':6,'RowDynamic':9,'Format':'numberic','Value':'1.0384263494968','TargetCode':''}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{'SheetId':'0e67e680-b807-4d33-99c0-7b78881f5ae3','UId':'4db3253d-9c46-4d6e-918f-a429377ea210','Col':4,'Row':16,'Format':'numberic','Value':'4893955205','TargetCode':''}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{'SheetId':'0e67e680-b807-4d33-99c0-7b78881f5ae3','UId':'1b5619ce-07bd-4f38-b89d-ff10d4440cfc','Col':5,'Row':16,'Format':'numberic','Value':'4854837396','TargetCode':''}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{'SheetId':'0e67e680-b807-4d33-99c0-7b78881f5ae3','UId':'e662b89a-1c2d-4d21-94c4-5d786440cb11','Col':6,'Row':16,'Format':'numberic','Value':'1.74858095613104','TargetCode':''}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{'SheetId':'0e67e680-b807-4d33-99c0-7b78881f5ae3','UId':'9165401c-9eab-437b-81ae-d4feb80e4e2f','Col':4,'Row':30,'Format':'numberic','Value':'119470048405','TargetCode':''}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{'SheetId':'0e67e680-b807-4d33-99c0-7b78881f5ae3','UId':'a439d206-4c67-47d4-afcd-d4f8e627acf1','Col':5,'Row':30,'Format':'numberic','Value':'119051250678','TargetCode':''}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{'SheetId':'0e67e680-b807-4d33-99c0-7b78881f5ae3','UId':'8906c8be-ac8d-4de9-aebb-1de6b88d0a22','Col':6,'Row':30,'Format':'numberic','Value':'1.04920661255176','TargetCode':''}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{'SheetId':'0e67e680-b807-4d33-99c0-7b78881f5ae3','UId':'6823b56c-6355-4646-a028-45bac846780f','Col':4,'Row':37,'Format':'numberic','Value':'233405823','TargetCode':''}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{'SheetId':'0e67e680-b807-4d33-99c0-7b78881f5ae3','UId':'3318279c-387a-4099-bb92-e31c1fe449fe','Col':5,'Row':37,'Format':'numberic','Value':'331782489','TargetCode':''}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{'SheetId':'0e67e680-b807-4d33-99c0-7b78881f5ae3','UId':'4e4bdcf0-80c6-4aab-a280-ce14045479a2','Col':6,'Row':37,'Format':'numberic','Value':'1.0209432847567','TargetCode':''}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{'SheetId':'0e67e680-b807-4d33-99c0-7b78881f5ae3','UId':'3c70b8a9-b1ec-43c2-876f-82404e71a395','Col':4,'Row':40,'Format':'numberic','Value':'233405823','TargetCode':''}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{'SheetId':'0e67e680-b807-4d33-99c0-7b78881f5ae3','UId':'12d35449-1610-445d-a82a-ca6aa3c24666','Col':5,'Row':40,'Format':'numberic','Value':'331782489','TargetCode':''}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{'SheetId':'0e67e680-b807-4d33-99c0-7b78881f5ae3','UId':'12315a60-eed3-4b10-a10c-2f67a18ee638','Col':6,'Row':40,'Format':'numberic','Value':'1.0209432847567','TargetCode':''}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{'SheetId':'0e67e680-b807-4d33-99c0-7b78881f5ae3','UId':'47fa62ea-4432-4646-9d4f-ee5aab71af85','Col':4,'Row':41,'Format':'numberic','Value':'119236642582','TargetCode':''}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{'SheetId':'0e67e680-b807-4d33-99c0-7b78881f5ae3','UId':'3afb4556-da28-46fc-a2b2-36ba72752042','Col':5,'Row':41,'Format':'numberic','Value':'118719468189','TargetCode':''}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{'SheetId':'0e67e680-b807-4d33-99c0-7b78881f5ae3','UId':'76b3aaa6-980e-4c01-b289-c500e2a6bc24','Col':6,'Row':41,'Format':'numberic','Value':'1.04926347272527','TargetCode':''}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{'SheetId':'0e67e680-b807-4d33-99c0-7b78881f5ae3','UId':'7104513d-d6f9-4449-8a07-2e2ffcb96545','Col':4,'Row':42,'Format':'numberic','Value':'9996119.08','TargetCode':''}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{'SheetId':'0e67e680-b807-4d33-99c0-7b78881f5ae3','UId':'3e6dbc06-a87f-42e5-8f05-e55e94914d01','Col':5,'Row':42,'Format':'numberic','Value':'10002119.08','TargetCode':''}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{'SheetId':'0e67e680-b807-4d33-99c0-7b78881f5ae3','UId':'f428fa58-01e3-47d4-8c5d-1c46168be529','Col':6,'Row':42,'Format':'numberic','Value':'0.999090474688536','TargetCode':''}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{'SheetId':'0e67e680-b807-4d33-99c0-7b78881f5ae3','UId':'4e4f6161-da0f-463f-8dd1-39772b1d4eda','Col':4,'Row':43,'Format':'numberic','Value':'11928.29','TargetCode':''}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{'SheetId':'0e67e680-b807-4d33-99c0-7b78881f5ae3','UId':'4a847a8c-942e-443a-8eae-7a36b88630ea','Col':5,'Row':43,'Format':'numberic','Value':'11869.43','TargetCode':''}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{'SheetId':'0e67e680-b807-4d33-99c0-7b78881f5ae3','UId':'b1a27640-3dfd-4efe-90b1-884e8ae97752','Col':6,'Row':43,'Format':'numberic','Value':'1.0502187462306','TargetCode':''}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{'SheetId':'9e57442d-faa2-4732-bfe8-6082c7f4cc3b','UId':'1ab6082b-49bd-46b5-a368-d8740fb12834','Col':4,'Row':2,'Format':'numberic','Value':'784569864','TargetCode':''}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{'SheetId':'9e57442d-faa2-4732-bfe8-6082c7f4cc3b','UId':'220cbdc8-4631-4f07-a522-f901ab9a56b6','Col':5,'Row':2,'Format':'numberic','Value':'807324933','TargetCode':''}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{'SheetId':'9e57442d-faa2-4732-bfe8-6082c7f4cc3b','UId':'44591e3f-5579-49aa-bc70-68808b3d1875','Col':6,'Row':2,'Format':'numberic','Value':'3116226848','TargetCode':''}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{'SheetId':'9e57442d-faa2-4732-bfe8-6082c7f4cc3b','UId':'5cf117a3-96d2-4aaf-916d-02b16ba83420','Col':4,'Row':7,'ColDynamic':4,'RowDynamic':4,'Format':'numberic','Value':'784569864','TargetCode':''}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{'SheetId':'9e57442d-faa2-4732-bfe8-6082c7f4cc3b','UId':'89c23fea-c054-41d5-9d1e-0958d45c7a95','Col':5,'Row':7,'ColDynamic':5,'RowDynamic':4,'Format':'numberic','Value':'807324933','TargetCode':''}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{'SheetId':'9e57442d-faa2-4732-bfe8-6082c7f4cc3b','UId':'d5829e20-95a8-4535-904c-7e09f2cdc9f2','Col':6,'Row':7,'ColDynamic':6,'RowDynamic':4,'Format':'numberic','Value':'3116226848','TargetCode':''}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{'SheetId':'9e57442d-faa2-4732-bfe8-6082c7f4cc3b','UId':'21f3c77c-886e-43f3-9ba5-fdc740bf45a7','Col':4,'Row':11,'ColDynamic':4,'RowDynamic':8,'Format':'numberic','Value':'196052159','TargetCode':''}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{'SheetId':'9e57442d-faa2-4732-bfe8-6082c7f4cc3b','UId':'fff53ed1-05e1-4ac8-8249-2f48edf9fa14','Col':5,'Row':11,'ColDynamic':5,'RowDynamic':8,'Format':'numberic','Value':'196052736','TargetCode':''}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{'SheetId':'9e57442d-faa2-4732-bfe8-6082c7f4cc3b','UId':'c1a4252e-e2cb-4233-bed1-d3afc836ccc8','Col':6,'Row':11,'ColDynamic':6,'RowDynamic':8,'Format':'numberic','Value':'772811486','TargetCode':''}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{'SheetId':'9e57442d-faa2-4732-bfe8-6082c7f4cc3b','UId':'2b4c7218-ef2f-452d-80ea-cb1d29493e04','Col':4,'Row':12,'Format':'numberic','Value':'88071295','TargetCode':''}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{'SheetId':'9e57442d-faa2-4732-bfe8-6082c7f4cc3b','UId':'2916fb19-bceb-454d-ad42-4fc7a299a2a3','Col':5,'Row':12,'Format':'numberic','Value':'90587976','TargetCode':''}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{'SheetId':'9e57442d-faa2-4732-bfe8-6082c7f4cc3b','UId':'4e500903-fadf-4a73-8849-257ec68842d0','Col':6,'Row':12,'Format':'numberic','Value':'349790909','TargetCode':''}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{'SheetId':'9e57442d-faa2-4732-bfe8-6082c7f4cc3b','UId':'157e5771-4dd4-4ed6-838c-69dd228515cd','Col':4,'Row':14,'ColDynamic':4,'RowDynamic':11,'Format':'numberic','Value':'29100000','TargetCode':''}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{'SheetId':'9e57442d-faa2-4732-bfe8-6082c7f4cc3b','UId':'1e7708d3-6d2b-4639-8d85-59b3c9bf16f5','Col':5,'Row':14,'ColDynamic':5,'RowDynamic':11,'Format':'numberic','Value':'29100000','TargetCode':''}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{'SheetId':'9e57442d-faa2-4732-bfe8-6082c7f4cc3b','UId':'18031c0a-5fc4-4a35-8331-a60cef3972fd','Col':6,'Row':14,'ColDynamic':6,'RowDynamic':11,'Format':'numberic','Value':'116550000','TargetCode':''}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{'SheetId':'9e57442d-faa2-4732-bfe8-6082c7f4cc3b','UId':'963cdae6-2163-4975-9a2a-f08497c7292d','Col':4,'Row':17,'Format':'numberic','Value':'46612500','TargetCode':''}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{'SheetId':'9e57442d-faa2-4732-bfe8-6082c7f4cc3b','UId':'85eed99f-bfdc-4be7-9967-72d9b1d67a5b','Col':5,'Row':17,'Format':'numberic','Value':'46612500','TargetCode':''}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{'SheetId':'9e57442d-faa2-4732-bfe8-6082c7f4cc3b','UId':'a66486eb-4505-4714-830d-ba2c3c0c6cd7','Col':6,'Row':17,'Format':'numberic','Value':'186450000','TargetCode':''}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{'SheetId':'9e57442d-faa2-4732-bfe8-6082c7f4cc3b','UId':'35799ba3-fea0-48d2-b27f-56054b206bd2','Col':4,'Row':24,'ColDynamic':4,'RowDynamic':23,'Format':'numberic','Value':'14163946','TargetCode':''}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{'SheetId':'9e57442d-faa2-4732-bfe8-6082c7f4cc3b','UId':'1863aaae-65a9-4f9f-9c5d-b3b2a95e519b','Col':5,'Row':24,'ColDynamic':5,'RowDynamic':23,'Format':'numberic','Value':'13242945','TargetCode':''}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{'SheetId':'9e57442d-faa2-4732-bfe8-6082c7f4cc3b','UId':'45a838e8-921d-463e-8daa-a5c771a772aa','Col':6,'Row':24,'ColDynamic':6,'RowDynamic':23,'Format':'numberic','Value':'52611206','TargetCode':''}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{'SheetId':'9e57442d-faa2-4732-bfe8-6082c7f4cc3b','UId':'1fe83977-2f78-4ce9-aa52-80fb62c52ad7','Col':4,'Row':26,'ColDynamic':4,'RowDynamic':19,'Format':'numberic','Value':'15000000','TargetCode':''}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{'SheetId':'9e57442d-faa2-4732-bfe8-6082c7f4cc3b','UId':'3e45938a-8b15-4a28-8d4e-6889d6469db5','Col':5,'Row':26,'ColDynamic':5,'RowDynamic':19,'Format':'numberic','Value':'15000000','TargetCode':''}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{'SheetId':'9e57442d-faa2-4732-bfe8-6082c7f4cc3b','UId':'e86bd792-47df-41d4-b178-07deae52a1d3','Col':5,'Row':32,'Format':'numberic','Value':'0','TargetCode':''}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{'SheetId':'9e57442d-faa2-4732-bfe8-6082c7f4cc3b','UId':'38ae0936-1d1f-43c1-92bd-8403ec08cfeb','Col':6,'Row':32,'Format':'numberic','Value':'0','TargetCode':''}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{'SheetId':'9e57442d-faa2-4732-bfe8-6082c7f4cc3b','UId':'a2f958ce-55fd-4741-a0a1-bdcf0dd1c8ec','Col':4,'Row':35,'Format':'numberic','Value':'3104418','TargetCode':''}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{'SheetId':'9e57442d-faa2-4732-bfe8-6082c7f4cc3b','UId':'393bdfde-2176-402e-9b16-331c74ac5995','Col':5,'Row':35,'Format':'numberic','Value':'1509315','TargetCode':''}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{'SheetId':'9e57442d-faa2-4732-bfe8-6082c7f4cc3b','UId':'61a21fd4-9c85-4c00-b1f5-a006461b16c9','Col':6,'Row':35,'Format':'numberic','Value':'7409371','TargetCode':''}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{'SheetId':'9e57442d-faa2-4732-bfe8-6082c7f4cc3b','UId':'c95f90f6-640a-4331-b0e8-54422c753940','Col':4,'Row':38,'Format':'numberic','Value':'588517705','TargetCode':''}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{'SheetId':'9e57442d-faa2-4732-bfe8-6082c7f4cc3b','UId':'19caeda8-1e5a-4518-8250-4c15acb82c48','Col':5,'Row':38,'Format':'numberic','Value':'611272197','TargetCode':''}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{'SheetId':'9e57442d-faa2-4732-bfe8-6082c7f4cc3b','UId':'d743182c-5853-46f3-8604-ad3aa58840b8','Col':6,'Row':38,'Format':'numberic','Value':'2343415362','TargetCode':''}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{'SheetId':'9e57442d-faa2-4732-bfe8-6082c7f4cc3b','UId':'7dc5398f-c841-400c-850b-875a5c468e05','Col':4,'Row':40,'Format':'numberic','Value':'0','TargetCode':''}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{'SheetId':'9e57442d-faa2-4732-bfe8-6082c7f4cc3b','UId':'fa4fb11d-bd81-48b0-9ef6-a4ff2cd9d48a','Col':5,'Row':40,'Format':'numberic','Value':'0','TargetCode':''}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{'SheetId':'9e57442d-faa2-4732-bfe8-6082c7f4cc3b','UId':'73bb9d14-e1ea-4394-a083-b8a649641cf9','Col':6,'Row':40,'Format':'numberic','Value':'0','TargetCode':''}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{'SheetId':'9e57442d-faa2-4732-bfe8-6082c7f4cc3b','UId':'128100c2-b671-4904-a5a9-41069ed12784','Col':5,'Row':41,'Format':'numberic','Value':'0','TargetCode':''}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{'SheetId':'9e57442d-faa2-4732-bfe8-6082c7f4cc3b','UId':'04b06e65-b2eb-4858-bb0b-d72c0270f1f6','Col':6,'Row':41,'Format':'numberic','Value':'0','TargetCode':''}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{'SheetId':'9e57442d-faa2-4732-bfe8-6082c7f4cc3b','UId':'0c34f541-ad2d-4bff-9fce-284295e89335','Col':4,'Row':42,'Format':'numberic','Value':'588517705','TargetCode':''}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{'SheetId':'9e57442d-faa2-4732-bfe8-6082c7f4cc3b','UId':'a1069390-e9a5-41a9-8d0c-f5931f68451d','Col':5,'Row':42,'Format':'numberic','Value':'611272197','TargetCode':''}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{'SheetId':'9e57442d-faa2-4732-bfe8-6082c7f4cc3b','UId':'943a903f-8f0c-48d3-9a7d-d0f797c51f06','Col':6,'Row':42,'Format':'numberic','Value':'2343415362','TargetCode':''}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{'SheetId':'9e57442d-faa2-4732-bfe8-6082c7f4cc3b','UId':'14ba2d4e-fc98-469f-8702-009a93d663bf','Col':4,'Row':43,'Format':'numberic','Value':'118719468189','TargetCode':''}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{'SheetId':'9e57442d-faa2-4732-bfe8-6082c7f4cc3b','UId':'46dc8404-c63b-42c5-af20-35a421a3b5ab','Col':5,'Row':43,'Format':'numberic','Value':'118108195992','TargetCode':''}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{'SheetId':'9e57442d-faa2-4732-bfe8-6082c7f4cc3b','UId':'a1137c7a-72fe-4907-952f-0a4daf353a5c','Col':6,'Row':43,'Format':'numberic','Value':'116965740516','TargetCode':''}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{'SheetId':'9e57442d-faa2-4732-bfe8-6082c7f4cc3b','UId':'ae182ae4-ecb8-4b3e-87b1-02fe2b8c8c6e','Col':4,'Row':44,'Format':'numberic','Value':'517174393','TargetCode':''}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{'SheetId':'9e57442d-faa2-4732-bfe8-6082c7f4cc3b','UId':'c7c70708-3a08-4a71-8b5b-958036d28d83','Col':5,'Row':44,'Format':'numberic','Value':'611272197','TargetCode':''}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{'SheetId':'9e57442d-faa2-4732-bfe8-6082c7f4cc3b','UId':'b56d1f06-ac4a-4581-bd76-0a7116bb9601','Col':6,'Row':44,'Format':'numberic','Value':'2270902066','TargetCode':''}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{'SheetId':'9e57442d-faa2-4732-bfe8-6082c7f4cc3b','UId':'071f8b6b-411a-4479-a1e0-68ae4989d4d4','Col':4,'Row':45,'Format':'numberic','Value':'588517705','TargetCode':''}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{'SheetId':'9e57442d-faa2-4732-bfe8-6082c7f4cc3b','UId':'649fe867-7540-4d27-809f-914ad09af55e','Col':5,'Row':45,'Format':'numberic','Value':'611272197','TargetCode':''}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{'SheetId':'9e57442d-faa2-4732-bfe8-6082c7f4cc3b','UId':'ce2f8942-9d48-4663-bc86-864ddeb2e9fb','Col':6,'Row':45,'Format':'numberic','Value':'2343415362','TargetCode':''}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{'SheetId':'9e57442d-faa2-4732-bfe8-6082c7f4cc3b','UId':'26da4aec-6928-4f66-88a5-fdfd0ee643e5','Col':4,'Row':47,'Format':'numberic','Value':'-71343312','TargetCode':''}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{'SheetId':'9e57442d-faa2-4732-bfe8-6082c7f4cc3b','UId':'ab589e24-1208-4602-83e1-3b0d9a9ddac2','Col':6,'Row':47,'Format':'numberic','Value':'-72513296','TargetCode':''}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{'SheetId':'9e57442d-faa2-4732-bfe8-6082c7f4cc3b','UId':'a1e12271-7d9c-46e1-be1f-d3831e97dba6','Col':4,'Row':48,'Format':'numberic','Value':'119236642582','TargetCode':''}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{'SheetId':'9e57442d-faa2-4732-bfe8-6082c7f4cc3b','UId':'85d94755-db4c-439e-8336-6cbb28df62be','Col':5,'Row':48,'Format':'numberic','Value':'118719468189','TargetCode':''}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{'SheetId':'9e57442d-faa2-4732-bfe8-6082c7f4cc3b','UId':'d8a625ed-973b-4579-990b-8dd486f640c5','Col':6,'Row':48,'Format':'numberic','Value':'119236642582','TargetCode':''}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5">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5">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5">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{'SheetId':'1deb9a6e-dc5a-4908-87cc-034ee9747e20','UId':'428c865a-7282-4f58-bc89-20f1b0217190','Col':4,'Row':7,'ColDynamic':4,'RowDynamic':3,'Format':'numberic','Value':'','TargetCode':''}</v>
      </c>
    </row>
    <row r="289" spans="1:1" x14ac:dyDescent="0.25">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{'SheetId':'1deb9a6e-dc5a-4908-87cc-034ee9747e20','UId':'9592905c-7577-459a-bf73-e7d1733cf17a','Col':5,'Row':7,'ColDynamic':5,'RowDynamic':3,'Format':'numberic','Value':'','TargetCode':''}</v>
      </c>
    </row>
    <row r="290" spans="1:1" x14ac:dyDescent="0.25">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5">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5">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5">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5">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5">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5">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5">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5">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5">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5">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5">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5">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5">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5">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5">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5">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5">
      <c r="A307" t="str">
        <f>CONCATENATE("{'SheetId':'1deb9a6e-dc5a-4908-87cc-034ee9747e20'",",","'UId':'b8c20cc2-e76a-461c-ace9-e83abfcc1775'",",'Col':",COLUMN(BCDanhMucDauTu_06029!A15),",'Row':",ROW(BCDanhMucDauTu_06029!A15),",","'ColDynamic':",COLUMN(BCDanhMucDauTu_06029!A16),",","'RowDynamic':",ROW(BCDanhMucDauTu_06029!A16),",","'Format':'numberic'",",'Value':'",SUBSTITUTE(BCDanhMucDauTu_06029!A15,"'","\'"),"','TargetCode':''}")</f>
        <v>{'SheetId':'1deb9a6e-dc5a-4908-87cc-034ee9747e20','UId':'b8c20cc2-e76a-461c-ace9-e83abfcc1775','Col':1,'Row':15,'ColDynamic':1,'RowDynamic':16,'Format':'numberic','Value':' ','TargetCode':''}</v>
      </c>
    </row>
    <row r="308" spans="1:1" x14ac:dyDescent="0.25">
      <c r="A308" t="str">
        <f>CONCATENATE("{'SheetId':'1deb9a6e-dc5a-4908-87cc-034ee9747e20'",",","'UId':'e6fa0887-9c0a-49b1-a5d5-d55f5bee7d17'",",'Col':",COLUMN(BCDanhMucDauTu_06029!B15),",'Row':",ROW(BCDanhMucDauTu_06029!B15),",","'ColDynamic':",COLUMN(BCDanhMucDauTu_06029!B16),",","'RowDynamic':",ROW(BCDanhMucDauTu_06029!B16),",","'Format':'string'",",'Value':'",SUBSTITUTE(BCDanhMucDauTu_06029!B15,"'","\'"),"','TargetCode':''}")</f>
        <v>{'SheetId':'1deb9a6e-dc5a-4908-87cc-034ee9747e20','UId':'e6fa0887-9c0a-49b1-a5d5-d55f5bee7d17','Col':2,'Row':15,'ColDynamic':2,'RowDynamic':16,'Format':'string','Value':'Tổng','TargetCode':''}</v>
      </c>
    </row>
    <row r="309" spans="1:1" x14ac:dyDescent="0.25">
      <c r="A309" t="str">
        <f>CONCATENATE("{'SheetId':'1deb9a6e-dc5a-4908-87cc-034ee9747e20'",",","'UId':'6a029111-438c-4c2c-a425-15433a16ea47'",",'Col':",COLUMN(BCDanhMucDauTu_06029!C15),",'Row':",ROW(BCDanhMucDauTu_06029!C15),",","'ColDynamic':",COLUMN(BCDanhMucDauTu_06029!C16),",","'RowDynamic':",ROW(BCDanhMucDauTu_06029!C16),",","'Format':'numberic'",",'Value':'",SUBSTITUTE(BCDanhMucDauTu_06029!C15,"'","\'"),"','TargetCode':''}")</f>
        <v>{'SheetId':'1deb9a6e-dc5a-4908-87cc-034ee9747e20','UId':'6a029111-438c-4c2c-a425-15433a16ea47','Col':3,'Row':15,'ColDynamic':3,'RowDynamic':16,'Format':'numberic','Value':'2252','TargetCode':''}</v>
      </c>
    </row>
    <row r="310" spans="1:1" x14ac:dyDescent="0.25">
      <c r="A310" t="str">
        <f>CONCATENATE("{'SheetId':'1deb9a6e-dc5a-4908-87cc-034ee9747e20'",",","'UId':'2af5b400-8abe-46e3-8b64-7efb4d13db84'",",'Col':",COLUMN(BCDanhMucDauTu_06029!D15),",'Row':",ROW(BCDanhMucDauTu_06029!D15),",","'ColDynamic':",COLUMN(BCDanhMucDauTu_06029!D16),",","'RowDynamic':",ROW(BCDanhMucDauTu_06029!D16),",","'Format':'numberic'",",'Value':'",SUBSTITUTE(BCDanhMucDauTu_06029!D15,"'","\'"),"','TargetCode':''}")</f>
        <v>{'SheetId':'1deb9a6e-dc5a-4908-87cc-034ee9747e20','UId':'2af5b400-8abe-46e3-8b64-7efb4d13db84','Col':4,'Row':15,'ColDynamic':4,'RowDynamic':16,'Format':'numberic','Value':'','TargetCode':''}</v>
      </c>
    </row>
    <row r="311" spans="1:1" x14ac:dyDescent="0.25">
      <c r="A311" t="str">
        <f>CONCATENATE("{'SheetId':'1deb9a6e-dc5a-4908-87cc-034ee9747e20'",",","'UId':'142640d6-6a87-400c-bc3e-fd34124b8a95'",",'Col':",COLUMN(BCDanhMucDauTu_06029!E15),",'Row':",ROW(BCDanhMucDauTu_06029!E15),",","'ColDynamic':",COLUMN(BCDanhMucDauTu_06029!E16),",","'RowDynamic':",ROW(BCDanhMucDauTu_06029!E16),",","'Format':'numberic'",",'Value':'",SUBSTITUTE(BCDanhMucDauTu_06029!E15,"'","\'"),"','TargetCode':''}")</f>
        <v>{'SheetId':'1deb9a6e-dc5a-4908-87cc-034ee9747e20','UId':'142640d6-6a87-400c-bc3e-fd34124b8a95','Col':5,'Row':15,'ColDynamic':5,'RowDynamic':16,'Format':'numberic','Value':'','TargetCode':''}</v>
      </c>
    </row>
    <row r="312" spans="1:1" x14ac:dyDescent="0.25">
      <c r="A312" t="str">
        <f>CONCATENATE("{'SheetId':'1deb9a6e-dc5a-4908-87cc-034ee9747e20'",",","'UId':'a4748164-33b9-46bd-8561-e8b3f76700ee'",",'Col':",COLUMN(BCDanhMucDauTu_06029!F15),",'Row':",ROW(BCDanhMucDauTu_06029!F15),",","'ColDynamic':",COLUMN(BCDanhMucDauTu_06029!F16),",","'RowDynamic':",ROW(BCDanhMucDauTu_06029!F16),",","'Format':'numberic'",",'Value':'",SUBSTITUTE(BCDanhMucDauTu_06029!F15,"'","\'"),"','TargetCode':''}")</f>
        <v>{'SheetId':'1deb9a6e-dc5a-4908-87cc-034ee9747e20','UId':'a4748164-33b9-46bd-8561-e8b3f76700ee','Col':6,'Row':15,'ColDynamic':6,'RowDynamic':16,'Format':'numberic','Value':'0','TargetCode':''}</v>
      </c>
    </row>
    <row r="313" spans="1:1" x14ac:dyDescent="0.25">
      <c r="A313" t="str">
        <f>CONCATENATE("{'SheetId':'1deb9a6e-dc5a-4908-87cc-034ee9747e20'",",","'UId':'8b15b2dd-95b7-4075-8cb9-63831db4f74a'",",'Col':",COLUMN(BCDanhMucDauTu_06029!G15),",'Row':",ROW(BCDanhMucDauTu_06029!G15),",","'ColDynamic':",COLUMN(BCDanhMucDauTu_06029!G16),",","'RowDynamic':",ROW(BCDanhMucDauTu_06029!G16),",","'Format':'numberic'",",'Value':'",SUBSTITUTE(BCDanhMucDauTu_06029!G15,"'","\'"),"','TargetCode':''}")</f>
        <v>{'SheetId':'1deb9a6e-dc5a-4908-87cc-034ee9747e20','UId':'8b15b2dd-95b7-4075-8cb9-63831db4f74a','Col':7,'Row':15,'ColDynamic':7,'RowDynamic':16,'Format':'numberic','Value':'0','TargetCode':''}</v>
      </c>
    </row>
    <row r="314" spans="1:1" x14ac:dyDescent="0.25">
      <c r="A314" t="str">
        <f>CONCATENATE("{'SheetId':'1deb9a6e-dc5a-4908-87cc-034ee9747e20'",",","'UId':'fe496e11-6071-47ac-9042-fb59341ce9d3'",",'Col':",COLUMN(BCDanhMucDauTu_06029!D16),",'Row':",ROW(BCDanhMucDauTu_06029!D16),",","'Format':'numberic'",",'Value':'",SUBSTITUTE(BCDanhMucDauTu_06029!D16,"'","\'"),"','TargetCode':''}")</f>
        <v>{'SheetId':'1deb9a6e-dc5a-4908-87cc-034ee9747e20','UId':'fe496e11-6071-47ac-9042-fb59341ce9d3','Col':4,'Row':16,'Format':'numberic','Value':' ','TargetCode':''}</v>
      </c>
    </row>
    <row r="315" spans="1:1" x14ac:dyDescent="0.25">
      <c r="A315" t="str">
        <f>CONCATENATE("{'SheetId':'1deb9a6e-dc5a-4908-87cc-034ee9747e20'",",","'UId':'8f08a933-d633-4287-845a-9819dc196996'",",'Col':",COLUMN(BCDanhMucDauTu_06029!E16),",'Row':",ROW(BCDanhMucDauTu_06029!E16),",","'Format':'numberic'",",'Value':'",SUBSTITUTE(BCDanhMucDauTu_06029!E16,"'","\'"),"','TargetCode':''}")</f>
        <v>{'SheetId':'1deb9a6e-dc5a-4908-87cc-034ee9747e20','UId':'8f08a933-d633-4287-845a-9819dc196996','Col':5,'Row':16,'Format':'numberic','Value':' ','TargetCode':''}</v>
      </c>
    </row>
    <row r="316" spans="1:1" x14ac:dyDescent="0.25">
      <c r="A316" t="str">
        <f>CONCATENATE("{'SheetId':'1deb9a6e-dc5a-4908-87cc-034ee9747e20'",",","'UId':'dad551f4-82a6-49f9-9019-06cb4c328a89'",",'Col':",COLUMN(BCDanhMucDauTu_06029!F16),",'Row':",ROW(BCDanhMucDauTu_06029!F16),",","'Format':'numberic'",",'Value':'",SUBSTITUTE(BCDanhMucDauTu_06029!F16,"'","\'"),"','TargetCode':''}")</f>
        <v>{'SheetId':'1deb9a6e-dc5a-4908-87cc-034ee9747e20','UId':'dad551f4-82a6-49f9-9019-06cb4c328a89','Col':6,'Row':16,'Format':'numberic','Value':' ','TargetCode':''}</v>
      </c>
    </row>
    <row r="317" spans="1:1" x14ac:dyDescent="0.25">
      <c r="A317" t="str">
        <f>CONCATENATE("{'SheetId':'1deb9a6e-dc5a-4908-87cc-034ee9747e20'",",","'UId':'7bf94847-0bfe-4d96-ab7a-1ce79d9343f5'",",'Col':",COLUMN(BCDanhMucDauTu_06029!G16),",'Row':",ROW(BCDanhMucDauTu_06029!G16),",","'Format':'numberic'",",'Value':'",SUBSTITUTE(BCDanhMucDauTu_06029!G16,"'","\'"),"','TargetCode':''}")</f>
        <v>{'SheetId':'1deb9a6e-dc5a-4908-87cc-034ee9747e20','UId':'7bf94847-0bfe-4d96-ab7a-1ce79d9343f5','Col':7,'Row':16,'Format':'numberic','Value':' ','TargetCode':''}</v>
      </c>
    </row>
    <row r="318" spans="1:1" x14ac:dyDescent="0.25">
      <c r="A318" t="str">
        <f>CONCATENATE("{'SheetId':'1deb9a6e-dc5a-4908-87cc-034ee9747e20'",",","'UId':'55eed474-1147-4da3-9086-9e821874c0a4'",",'Col':",COLUMN(BCDanhMucDauTu_06029!A18),",'Row':",ROW(BCDanhMucDauTu_06029!A18),",","'ColDynamic':",COLUMN(BCDanhMucDauTu_06029!A21),",","'RowDynamic':",ROW(BCDanhMucDauTu_06029!A21),",","'Format':'numberic'",",'Value':'",SUBSTITUTE(BCDanhMucDauTu_06029!A18,"'","\'"),"','TargetCode':''}")</f>
        <v>{'SheetId':'1deb9a6e-dc5a-4908-87cc-034ee9747e20','UId':'55eed474-1147-4da3-9086-9e821874c0a4','Col':1,'Row':18,'ColDynamic':1,'RowDynamic':21,'Format':'numberic','Value':' ','TargetCode':''}</v>
      </c>
    </row>
    <row r="319" spans="1:1" x14ac:dyDescent="0.25">
      <c r="A319" t="str">
        <f>CONCATENATE("{'SheetId':'1deb9a6e-dc5a-4908-87cc-034ee9747e20'",",","'UId':'1c32b7bf-2ca1-44a0-8279-a8f01d6b7249'",",'Col':",COLUMN(BCDanhMucDauTu_06029!B18),",'Row':",ROW(BCDanhMucDauTu_06029!B18),",","'ColDynamic':",COLUMN(BCDanhMucDauTu_06029!B21),",","'RowDynamic':",ROW(BCDanhMucDauTu_06029!B21),",","'Format':'string'",",'Value':'",SUBSTITUTE(BCDanhMucDauTu_06029!B18,"'","\'"),"','TargetCode':''}")</f>
        <v>{'SheetId':'1deb9a6e-dc5a-4908-87cc-034ee9747e20','UId':'1c32b7bf-2ca1-44a0-8279-a8f01d6b7249','Col':2,'Row':18,'ColDynamic':2,'RowDynamic':21,'Format':'string','Value':'Tổng','TargetCode':''}</v>
      </c>
    </row>
    <row r="320" spans="1:1" x14ac:dyDescent="0.25">
      <c r="A320" t="str">
        <f>CONCATENATE("{'SheetId':'1deb9a6e-dc5a-4908-87cc-034ee9747e20'",",","'UId':'f6a0865a-7cc4-4bd5-9c41-171ccfbe8908'",",'Col':",COLUMN(BCDanhMucDauTu_06029!C18),",'Row':",ROW(BCDanhMucDauTu_06029!C18),",","'ColDynamic':",COLUMN(BCDanhMucDauTu_06029!C21),",","'RowDynamic':",ROW(BCDanhMucDauTu_06029!C21),",","'Format':'numberic'",",'Value':'",SUBSTITUTE(BCDanhMucDauTu_06029!C18,"'","\'"),"','TargetCode':''}")</f>
        <v>{'SheetId':'1deb9a6e-dc5a-4908-87cc-034ee9747e20','UId':'f6a0865a-7cc4-4bd5-9c41-171ccfbe8908','Col':3,'Row':18,'ColDynamic':3,'RowDynamic':21,'Format':'numberic','Value':'2254','TargetCode':''}</v>
      </c>
    </row>
    <row r="321" spans="1:1" x14ac:dyDescent="0.25">
      <c r="A321" t="str">
        <f>CONCATENATE("{'SheetId':'1deb9a6e-dc5a-4908-87cc-034ee9747e20'",",","'UId':'26677bc1-4784-4b02-a8da-eb1a17958c29'",",'Col':",COLUMN(BCDanhMucDauTu_06029!D18),",'Row':",ROW(BCDanhMucDauTu_06029!D18),",","'ColDynamic':",COLUMN(BCDanhMucDauTu_06029!D21),",","'RowDynamic':",ROW(BCDanhMucDauTu_06029!D21),",","'Format':'numberic'",",'Value':'",SUBSTITUTE(BCDanhMucDauTu_06029!D18,"'","\'"),"','TargetCode':''}")</f>
        <v>{'SheetId':'1deb9a6e-dc5a-4908-87cc-034ee9747e20','UId':'26677bc1-4784-4b02-a8da-eb1a17958c29','Col':4,'Row':18,'ColDynamic':4,'RowDynamic':21,'Format':'numberic','Value':' ','TargetCode':''}</v>
      </c>
    </row>
    <row r="322" spans="1:1" x14ac:dyDescent="0.25">
      <c r="A322" t="str">
        <f>CONCATENATE("{'SheetId':'1deb9a6e-dc5a-4908-87cc-034ee9747e20'",",","'UId':'8088aec8-68fc-443f-8fce-4f1788e831ff'",",'Col':",COLUMN(BCDanhMucDauTu_06029!E18),",'Row':",ROW(BCDanhMucDauTu_06029!E18),",","'ColDynamic':",COLUMN(BCDanhMucDauTu_06029!E21),",","'RowDynamic':",ROW(BCDanhMucDauTu_06029!E21),",","'Format':'numberic'",",'Value':'",SUBSTITUTE(BCDanhMucDauTu_06029!E18,"'","\'"),"','TargetCode':''}")</f>
        <v>{'SheetId':'1deb9a6e-dc5a-4908-87cc-034ee9747e20','UId':'8088aec8-68fc-443f-8fce-4f1788e831ff','Col':5,'Row':18,'ColDynamic':5,'RowDynamic':21,'Format':'numberic','Value':' ','TargetCode':''}</v>
      </c>
    </row>
    <row r="323" spans="1:1" x14ac:dyDescent="0.25">
      <c r="A323" t="str">
        <f>CONCATENATE("{'SheetId':'1deb9a6e-dc5a-4908-87cc-034ee9747e20'",",","'UId':'109895da-3858-4d8d-ab90-543bcf58b23e'",",'Col':",COLUMN(BCDanhMucDauTu_06029!F18),",'Row':",ROW(BCDanhMucDauTu_06029!F18),",","'ColDynamic':",COLUMN(BCDanhMucDauTu_06029!F21),",","'RowDynamic':",ROW(BCDanhMucDauTu_06029!F21),",","'Format':'numberic'",",'Value':'",SUBSTITUTE(BCDanhMucDauTu_06029!F18,"'","\'"),"','TargetCode':''}")</f>
        <v>{'SheetId':'1deb9a6e-dc5a-4908-87cc-034ee9747e20','UId':'109895da-3858-4d8d-ab90-543bcf58b23e','Col':6,'Row':18,'ColDynamic':6,'RowDynamic':21,'Format':'numberic','Value':'','TargetCode':''}</v>
      </c>
    </row>
    <row r="324" spans="1:1" x14ac:dyDescent="0.25">
      <c r="A324" t="str">
        <f>CONCATENATE("{'SheetId':'1deb9a6e-dc5a-4908-87cc-034ee9747e20'",",","'UId':'b12319f9-b486-4e3c-968f-635c2693280b'",",'Col':",COLUMN(BCDanhMucDauTu_06029!G18),",'Row':",ROW(BCDanhMucDauTu_06029!G18),",","'ColDynamic':",COLUMN(BCDanhMucDauTu_06029!G21),",","'RowDynamic':",ROW(BCDanhMucDauTu_06029!G21),",","'Format':'numberic'",",'Value':'",SUBSTITUTE(BCDanhMucDauTu_06029!G18,"'","\'"),"','TargetCode':''}")</f>
        <v>{'SheetId':'1deb9a6e-dc5a-4908-87cc-034ee9747e20','UId':'b12319f9-b486-4e3c-968f-635c2693280b','Col':7,'Row':18,'ColDynamic':7,'RowDynamic':21,'Format':'numberic','Value':'','TargetCode':''}</v>
      </c>
    </row>
    <row r="325" spans="1:1" x14ac:dyDescent="0.25">
      <c r="A325" t="str">
        <f>CONCATENATE("{'SheetId':'1deb9a6e-dc5a-4908-87cc-034ee9747e20'",",","'UId':'740ad2fc-8f8c-4571-bfbb-d73a204a23fa'",",'Col':",COLUMN(BCDanhMucDauTu_06029!D19),",'Row':",ROW(BCDanhMucDauTu_06029!D19),",","'Format':'numberic'",",'Value':'",SUBSTITUTE(BCDanhMucDauTu_06029!D19,"'","\'"),"','TargetCode':''}")</f>
        <v>{'SheetId':'1deb9a6e-dc5a-4908-87cc-034ee9747e20','UId':'740ad2fc-8f8c-4571-bfbb-d73a204a23fa','Col':4,'Row':19,'Format':'numberic','Value':'','TargetCode':''}</v>
      </c>
    </row>
    <row r="326" spans="1:1" x14ac:dyDescent="0.25">
      <c r="A326" t="str">
        <f>CONCATENATE("{'SheetId':'1deb9a6e-dc5a-4908-87cc-034ee9747e20'",",","'UId':'41643327-c3cb-4259-acbc-d10c8c939580'",",'Col':",COLUMN(BCDanhMucDauTu_06029!E19),",'Row':",ROW(BCDanhMucDauTu_06029!E19),",","'Format':'numberic'",",'Value':'",SUBSTITUTE(BCDanhMucDauTu_06029!E19,"'","\'"),"','TargetCode':''}")</f>
        <v>{'SheetId':'1deb9a6e-dc5a-4908-87cc-034ee9747e20','UId':'41643327-c3cb-4259-acbc-d10c8c939580','Col':5,'Row':19,'Format':'numberic','Value':'','TargetCode':''}</v>
      </c>
    </row>
    <row r="327" spans="1:1" x14ac:dyDescent="0.25">
      <c r="A327" t="str">
        <f>CONCATENATE("{'SheetId':'1deb9a6e-dc5a-4908-87cc-034ee9747e20'",",","'UId':'d007d564-0a98-45f4-94c4-a2e4056245bc'",",'Col':",COLUMN(BCDanhMucDauTu_06029!F19),",'Row':",ROW(BCDanhMucDauTu_06029!F19),",","'Format':'numberic'",",'Value':'",SUBSTITUTE(BCDanhMucDauTu_06029!F19,"'","\'"),"','TargetCode':''}")</f>
        <v>{'SheetId':'1deb9a6e-dc5a-4908-87cc-034ee9747e20','UId':'d007d564-0a98-45f4-94c4-a2e4056245bc','Col':6,'Row':19,'Format':'numberic','Value':'0','TargetCode':''}</v>
      </c>
    </row>
    <row r="328" spans="1:1" x14ac:dyDescent="0.25">
      <c r="A328" t="str">
        <f>CONCATENATE("{'SheetId':'1deb9a6e-dc5a-4908-87cc-034ee9747e20'",",","'UId':'87b8e950-d5f9-45b4-8cfb-d8108dd16f8f'",",'Col':",COLUMN(BCDanhMucDauTu_06029!G19),",'Row':",ROW(BCDanhMucDauTu_06029!G19),",","'Format':'numberic'",",'Value':'",SUBSTITUTE(BCDanhMucDauTu_06029!G19,"'","\'"),"','TargetCode':''}")</f>
        <v>{'SheetId':'1deb9a6e-dc5a-4908-87cc-034ee9747e20','UId':'87b8e950-d5f9-45b4-8cfb-d8108dd16f8f','Col':7,'Row':19,'Format':'numberic','Value':'0','TargetCode':''}</v>
      </c>
    </row>
    <row r="329" spans="1:1" x14ac:dyDescent="0.25">
      <c r="A329" t="str">
        <f>CONCATENATE("{'SheetId':'1deb9a6e-dc5a-4908-87cc-034ee9747e20'",",","'UId':'70e2406f-94eb-466f-8d09-837ad44a449c'",",'Col':",COLUMN(BCDanhMucDauTu_06029!D20),",'Row':",ROW(BCDanhMucDauTu_06029!D20),",","'Format':'numberic'",",'Value':'",SUBSTITUTE(BCDanhMucDauTu_06029!D20,"'","\'"),"','TargetCode':''}")</f>
        <v>{'SheetId':'1deb9a6e-dc5a-4908-87cc-034ee9747e20','UId':'70e2406f-94eb-466f-8d09-837ad44a449c','Col':4,'Row':20,'Format':'numberic','Value':' ','TargetCode':''}</v>
      </c>
    </row>
    <row r="330" spans="1:1" x14ac:dyDescent="0.25">
      <c r="A330" t="str">
        <f>CONCATENATE("{'SheetId':'1deb9a6e-dc5a-4908-87cc-034ee9747e20'",",","'UId':'d0c68994-6723-45f4-a51b-ec4a1f1cb761'",",'Col':",COLUMN(BCDanhMucDauTu_06029!E20),",'Row':",ROW(BCDanhMucDauTu_06029!E20),",","'Format':'numberic'",",'Value':'",SUBSTITUTE(BCDanhMucDauTu_06029!E20,"'","\'"),"','TargetCode':''}")</f>
        <v>{'SheetId':'1deb9a6e-dc5a-4908-87cc-034ee9747e20','UId':'d0c68994-6723-45f4-a51b-ec4a1f1cb761','Col':5,'Row':20,'Format':'numberic','Value':' ','TargetCode':''}</v>
      </c>
    </row>
    <row r="331" spans="1:1" x14ac:dyDescent="0.25">
      <c r="A331" t="str">
        <f>CONCATENATE("{'SheetId':'1deb9a6e-dc5a-4908-87cc-034ee9747e20'",",","'UId':'6c78638c-c601-49bf-a9e5-d48c4258eadd'",",'Col':",COLUMN(BCDanhMucDauTu_06029!F20),",'Row':",ROW(BCDanhMucDauTu_06029!F20),",","'Format':'numberic'",",'Value':'",SUBSTITUTE(BCDanhMucDauTu_06029!F20,"'","\'"),"','TargetCode':''}")</f>
        <v>{'SheetId':'1deb9a6e-dc5a-4908-87cc-034ee9747e20','UId':'6c78638c-c601-49bf-a9e5-d48c4258eadd','Col':6,'Row':20,'Format':'numberic','Value':' ','TargetCode':''}</v>
      </c>
    </row>
    <row r="332" spans="1:1" x14ac:dyDescent="0.25">
      <c r="A332" t="str">
        <f>CONCATENATE("{'SheetId':'1deb9a6e-dc5a-4908-87cc-034ee9747e20'",",","'UId':'bb82eed3-a7c3-4954-be20-20a9717d4026'",",'Col':",COLUMN(BCDanhMucDauTu_06029!G20),",'Row':",ROW(BCDanhMucDauTu_06029!G20),",","'Format':'numberic'",",'Value':'",SUBSTITUTE(BCDanhMucDauTu_06029!G20,"'","\'"),"','TargetCode':''}")</f>
        <v>{'SheetId':'1deb9a6e-dc5a-4908-87cc-034ee9747e20','UId':'bb82eed3-a7c3-4954-be20-20a9717d4026','Col':7,'Row':20,'Format':'numberic','Value':' ','TargetCode':''}</v>
      </c>
    </row>
    <row r="333" spans="1:1" x14ac:dyDescent="0.25">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5">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5">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5">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{'SheetId':'1deb9a6e-dc5a-4908-87cc-034ee9747e20','UId':'fd0c415a-d2bc-42ee-b389-414f8400dae8','Col':4,'Row':29,'ColDynamic':4,'RowDynamic':32,'Format':'numberic','Value':'','TargetCode':''}</v>
      </c>
    </row>
    <row r="337" spans="1:1" x14ac:dyDescent="0.25">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{'SheetId':'1deb9a6e-dc5a-4908-87cc-034ee9747e20','UId':'816243e8-9c85-4ba1-805c-371f6b4844e4','Col':5,'Row':29,'ColDynamic':5,'RowDynamic':32,'Format':'numberic','Value':'','TargetCode':''}</v>
      </c>
    </row>
    <row r="338" spans="1:1" x14ac:dyDescent="0.25">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{'SheetId':'1deb9a6e-dc5a-4908-87cc-034ee9747e20','UId':'2efa8183-1804-400f-919b-54e0d328e017','Col':6,'Row':29,'ColDynamic':6,'RowDynamic':32,'Format':'numberic','Value':'4893955205','TargetCode':''}</v>
      </c>
    </row>
    <row r="339" spans="1:1" x14ac:dyDescent="0.25">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{'SheetId':'1deb9a6e-dc5a-4908-87cc-034ee9747e20','UId':'890ca93f-4ffa-4063-bc4e-3ca8427d321f','Col':7,'Row':29,'ColDynamic':7,'RowDynamic':32,'Format':'numberic','Value':'0.0409638672649536','TargetCode':''}</v>
      </c>
    </row>
    <row r="340" spans="1:1" x14ac:dyDescent="0.25">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5">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5">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5">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 ','TargetCode':''}</v>
      </c>
    </row>
    <row r="344" spans="1:1" x14ac:dyDescent="0.25">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{'SheetId':'1deb9a6e-dc5a-4908-87cc-034ee9747e20','UId':'70357de6-0706-48a2-a361-da95bcaa1827','Col':4,'Row':31,'Format':'numberic','Value':'','TargetCode':''}</v>
      </c>
    </row>
    <row r="345" spans="1:1" x14ac:dyDescent="0.25">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{'SheetId':'1deb9a6e-dc5a-4908-87cc-034ee9747e20','UId':'4f148c59-190d-4dad-aff9-126f4ce81c6d','Col':5,'Row':31,'Format':'numberic','Value':'','TargetCode':''}</v>
      </c>
    </row>
    <row r="346" spans="1:1" x14ac:dyDescent="0.25">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{'SheetId':'1deb9a6e-dc5a-4908-87cc-034ee9747e20','UId':'6ba9d2bf-7322-4bb6-be73-05a728f53c5a','Col':6,'Row':31,'Format':'numberic','Value':'1076093200','TargetCode':''}</v>
      </c>
    </row>
    <row r="347" spans="1:1" x14ac:dyDescent="0.25">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{'SheetId':'1deb9a6e-dc5a-4908-87cc-034ee9747e20','UId':'cad08826-aed0-458d-a3df-563ee1ca2782','Col':7,'Row':31,'Format':'numberic','Value':'0.00900722159542512','TargetCode':''}</v>
      </c>
    </row>
    <row r="348" spans="1:1" x14ac:dyDescent="0.25">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5">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hàng','TargetCode':''}</v>
      </c>
    </row>
    <row r="350" spans="1:1" x14ac:dyDescent="0.25">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5">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{'SheetId':'1deb9a6e-dc5a-4908-87cc-034ee9747e20','UId':'ead9614a-658c-4220-bedf-ca1bfba113ca','Col':4,'Row':33,'ColDynamic':4,'RowDynamic':30,'Format':'numberic','Value':'','TargetCode':''}</v>
      </c>
    </row>
    <row r="352" spans="1:1" x14ac:dyDescent="0.25">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{'SheetId':'1deb9a6e-dc5a-4908-87cc-034ee9747e20','UId':'4fdfc09c-5e5b-40ad-b617-c48d140e6fbc','Col':5,'Row':33,'ColDynamic':5,'RowDynamic':30,'Format':'numberic','Value':'','TargetCode':''}</v>
      </c>
    </row>
    <row r="353" spans="1:1" x14ac:dyDescent="0.25">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{'SheetId':'1deb9a6e-dc5a-4908-87cc-034ee9747e20','UId':'ba8351a8-8ef9-4c39-b20c-9e499c7302c4','Col':6,'Row':33,'ColDynamic':6,'RowDynamic':30,'Format':'numberic','Value':'100500000000','TargetCode':''}</v>
      </c>
    </row>
    <row r="354" spans="1:1" x14ac:dyDescent="0.25">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{'SheetId':'1deb9a6e-dc5a-4908-87cc-034ee9747e20','UId':'20aec549-2649-4108-8c50-4ff697541fea','Col':7,'Row':33,'ColDynamic':7,'RowDynamic':30,'Format':'numberic','Value':'0.841215027044334','TargetCode':''}</v>
      </c>
    </row>
    <row r="355" spans="1:1" x14ac:dyDescent="0.25">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5">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 ','TargetCode':''}</v>
      </c>
    </row>
    <row r="357" spans="1:1" x14ac:dyDescent="0.25">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{'SheetId':'1deb9a6e-dc5a-4908-87cc-034ee9747e20','UId':'70dcb08c-d0c0-43e8-87c7-cb83b1736902','Col':3,'Row':35,'ColDynamic':3,'RowDynamic':32,'Format':'string','Value':'2261.1','TargetCode':''}</v>
      </c>
    </row>
    <row r="358" spans="1:1" x14ac:dyDescent="0.25">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{'SheetId':'1deb9a6e-dc5a-4908-87cc-034ee9747e20','UId':'b98b0710-edbe-464f-91cc-a50943b92e53','Col':4,'Row':35,'ColDynamic':4,'RowDynamic':32,'Format':'numberic','Value':'','TargetCode':''}</v>
      </c>
    </row>
    <row r="359" spans="1:1" x14ac:dyDescent="0.25">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{'SheetId':'1deb9a6e-dc5a-4908-87cc-034ee9747e20','UId':'1e5e338d-e8d3-484c-a931-f154e681f9d1','Col':5,'Row':35,'ColDynamic':5,'RowDynamic':32,'Format':'numberic','Value':'','TargetCode':''}</v>
      </c>
    </row>
    <row r="360" spans="1:1" x14ac:dyDescent="0.25">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{'SheetId':'1deb9a6e-dc5a-4908-87cc-034ee9747e20','UId':'f0171a12-b46c-408e-9769-0674783f4494','Col':6,'Row':35,'ColDynamic':6,'RowDynamic':32,'Format':'numberic','Value':'13000000000','TargetCode':''}</v>
      </c>
    </row>
    <row r="361" spans="1:1" x14ac:dyDescent="0.25">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{'SheetId':'1deb9a6e-dc5a-4908-87cc-034ee9747e20','UId':'123dfcbf-9d8f-4865-9abd-67aef0fb2ded','Col':7,'Row':35,'ColDynamic':7,'RowDynamic':32,'Format':'numberic','Value':'0.108813884095287','TargetCode':''}</v>
      </c>
    </row>
    <row r="362" spans="1:1" x14ac:dyDescent="0.25">
      <c r="A362" t="str">
        <f>CONCATENATE("{'SheetId':'1deb9a6e-dc5a-4908-87cc-034ee9747e20'",",","'UId':'61c7d7e9-4c4a-4062-8012-4877345d4ca2'",",'Col':",COLUMN(BCDanhMucDauTu_06029!D36),",'Row':",ROW(BCDanhMucDauTu_06029!D36),",","'Format':'numberic'",",'Value':'",SUBSTITUTE(BCDanhMucDauTu_06029!D36,"'","\'"),"','TargetCode':''}")</f>
        <v>{'SheetId':'1deb9a6e-dc5a-4908-87cc-034ee9747e20','UId':'61c7d7e9-4c4a-4062-8012-4877345d4ca2','Col':4,'Row':36,'Format':'numberic','Value':'','TargetCode':''}</v>
      </c>
    </row>
    <row r="363" spans="1:1" x14ac:dyDescent="0.25">
      <c r="A363" t="str">
        <f>CONCATENATE("{'SheetId':'1deb9a6e-dc5a-4908-87cc-034ee9747e20'",",","'UId':'55eb1cfc-48db-45d7-badc-9126702dbaca'",",'Col':",COLUMN(BCDanhMucDauTu_06029!E36),",'Row':",ROW(BCDanhMucDauTu_06029!E36),",","'Format':'numberic'",",'Value':'",SUBSTITUTE(BCDanhMucDauTu_06029!E36,"'","\'"),"','TargetCode':''}")</f>
        <v>{'SheetId':'1deb9a6e-dc5a-4908-87cc-034ee9747e20','UId':'55eb1cfc-48db-45d7-badc-9126702dbaca','Col':5,'Row':36,'Format':'numberic','Value':'','TargetCode':''}</v>
      </c>
    </row>
    <row r="364" spans="1:1" x14ac:dyDescent="0.25">
      <c r="A364" t="str">
        <f>CONCATENATE("{'SheetId':'1deb9a6e-dc5a-4908-87cc-034ee9747e20'",",","'UId':'0b0a71cf-8b1c-4a88-a170-2b7251d20ffa'",",'Col':",COLUMN(BCDanhMucDauTu_06029!F36),",'Row':",ROW(BCDanhMucDauTu_06029!F36),",","'Format':'numberic'",",'Value':'",SUBSTITUTE(BCDanhMucDauTu_06029!F36,"'","\'"),"','TargetCode':''}")</f>
        <v>{'SheetId':'1deb9a6e-dc5a-4908-87cc-034ee9747e20','UId':'0b0a71cf-8b1c-4a88-a170-2b7251d20ffa','Col':6,'Row':36,'Format':'numberic','Value':'114576093200','TargetCode':''}</v>
      </c>
    </row>
    <row r="365" spans="1:1" x14ac:dyDescent="0.25">
      <c r="A365" t="str">
        <f>CONCATENATE("{'SheetId':'1deb9a6e-dc5a-4908-87cc-034ee9747e20'",",","'UId':'3ec63538-3a98-477e-b957-0e4550274988'",",'Col':",COLUMN(BCDanhMucDauTu_06029!G36),",'Row':",ROW(BCDanhMucDauTu_06029!G36),",","'Format':'numberic'",",'Value':'",SUBSTITUTE(BCDanhMucDauTu_06029!G36,"'","\'"),"','TargetCode':''}")</f>
        <v>{'SheetId':'1deb9a6e-dc5a-4908-87cc-034ee9747e20','UId':'3ec63538-3a98-477e-b957-0e4550274988','Col':7,'Row':36,'Format':'numberic','Value':'0.959036132735047','TargetCode':''}</v>
      </c>
    </row>
    <row r="366" spans="1:1" x14ac:dyDescent="0.25">
      <c r="A366" t="str">
        <f>CONCATENATE("{'SheetId':'1deb9a6e-dc5a-4908-87cc-034ee9747e20'",",","'UId':'b7e2b881-7166-4008-81ef-36fa655ba0d3'",",'Col':",COLUMN(BCDanhMucDauTu_06029!D37),",'Row':",ROW(BCDanhMucDauTu_06029!D37),",","'Format':'numberic'",",'Value':'",SUBSTITUTE(BCDanhMucDauTu_06029!D37,"'","\'"),"','TargetCode':''}")</f>
        <v>{'SheetId':'1deb9a6e-dc5a-4908-87cc-034ee9747e20','UId':'b7e2b881-7166-4008-81ef-36fa655ba0d3','Col':4,'Row':37,'Format':'numberic','Value':'','TargetCode':''}</v>
      </c>
    </row>
    <row r="367" spans="1:1" x14ac:dyDescent="0.25">
      <c r="A367" t="str">
        <f>CONCATENATE("{'SheetId':'1deb9a6e-dc5a-4908-87cc-034ee9747e20'",",","'UId':'b0198f8c-cffe-4d00-9816-22e0fa96124d'",",'Col':",COLUMN(BCDanhMucDauTu_06029!E37),",'Row':",ROW(BCDanhMucDauTu_06029!E37),",","'Format':'numberic'",",'Value':'",SUBSTITUTE(BCDanhMucDauTu_06029!E37,"'","\'"),"','TargetCode':''}")</f>
        <v>{'SheetId':'1deb9a6e-dc5a-4908-87cc-034ee9747e20','UId':'b0198f8c-cffe-4d00-9816-22e0fa96124d','Col':5,'Row':37,'Format':'numberic','Value':'','TargetCode':''}</v>
      </c>
    </row>
    <row r="368" spans="1:1" x14ac:dyDescent="0.25">
      <c r="A368" t="str">
        <f>CONCATENATE("{'SheetId':'1deb9a6e-dc5a-4908-87cc-034ee9747e20'",",","'UId':'2a23d1c5-766a-4746-bd88-93015d1e4053'",",'Col':",COLUMN(BCDanhMucDauTu_06029!F37),",'Row':",ROW(BCDanhMucDauTu_06029!F37),",","'Format':'numberic'",",'Value':'",SUBSTITUTE(BCDanhMucDauTu_06029!F37,"'","\'"),"','TargetCode':''}")</f>
        <v>{'SheetId':'1deb9a6e-dc5a-4908-87cc-034ee9747e20','UId':'2a23d1c5-766a-4746-bd88-93015d1e4053','Col':6,'Row':37,'Format':'numberic','Value':'119470048405','TargetCode':''}</v>
      </c>
    </row>
    <row r="369" spans="1:1" x14ac:dyDescent="0.25">
      <c r="A369" t="str">
        <f>CONCATENATE("{'SheetId':'1deb9a6e-dc5a-4908-87cc-034ee9747e20'",",","'UId':'ca227d64-7ddf-4c5b-94c2-f07049f1a645'",",'Col':",COLUMN(BCDanhMucDauTu_06029!G37),",'Row':",ROW(BCDanhMucDauTu_06029!G37),",","'Format':'numberic'",",'Value':'",SUBSTITUTE(BCDanhMucDauTu_06029!G37,"'","\'"),"','TargetCode':''}")</f>
        <v>{'SheetId':'1deb9a6e-dc5a-4908-87cc-034ee9747e20','UId':'ca227d64-7ddf-4c5b-94c2-f07049f1a645','Col':7,'Row':37,'Format':'numberic','Value':'1','TargetCode':''}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{'SheetId':'eea37401-614e-480f-bf0c-66e62a21c940','UId':'8fe4c321-a5c4-4a50-a26e-af5571876426','Col':4,'Row':3,'Format':'numberic','Value':'0.00887899184261082','TargetCode':''}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{'SheetId':'eea37401-614e-480f-bf0c-66e62a21c940','UId':'e505df99-52a5-4046-b588-70e17a64bc04','Col':5,'Row':3,'Format':'numberic','Value':'0.00917506068332075','TargetCode':''}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{'SheetId':'eea37401-614e-480f-bf0c-66e62a21c940','UId':'906b49c2-3105-44f5-a32d-07590223a8f2','Col':4,'Row':4,'Format':'numberic','Value':'0.00293374433315616','TargetCode':''}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{'SheetId':'eea37401-614e-480f-bf0c-66e62a21c940','UId':'1292eb8e-a778-4ce5-ab53-509a4c8a9832','Col':5,'Row':4,'Format':'numberic','Value':'0.0029473477350309','TargetCode':''}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{'SheetId':'eea37401-614e-480f-bf0c-66e62a21c940','UId':'043b7f89-a817-4764-b06f-cc2a71ce03b0','Col':4,'Row':5,'Format':'numberic','Value':'0.00469928377076432','TargetCode':''}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{'SheetId':'eea37401-614e-480f-bf0c-66e62a21c940','UId':'99e0f9cc-8606-43f9-8ce6-a58dc892af79','Col':5,'Row':5,'Format':'numberic','Value':'0.00472107375598378','TargetCode':''}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{'SheetId':'eea37401-614e-480f-bf0c-66e62a21c940','UId':'5a5a30c0-7249-46cc-a3d5-6518c7410f2b','Col':4,'Row':6,'Format':'numberic','Value':'0.00142795176332062','TargetCode':''}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{'SheetId':'eea37401-614e-480f-bf0c-66e62a21c940','UId':'b6bb9469-63ab-4fda-88bd-7b1865b669bf','Col':5,'Row':6,'Format':'numberic','Value':'0.00134129085741886','TargetCode':''}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{'SheetId':'eea37401-614e-480f-bf0c-66e62a21c940','UId':'e3f08122-3427-41af-b11b-1a46844a64fc','Col':4,'Row':9,'Format':'numberic','Value':'0.00151223934698771','TargetCode':''}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{'SheetId':'eea37401-614e-480f-bf0c-66e62a21c940','UId':'9e68654a-171d-4fbe-8c69-6a6d18753f97','Col':5,'Row':9,'Format':'numberic','Value':'0.00151925140980974','TargetCode':''}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{'SheetId':'eea37401-614e-480f-bf0c-66e62a21c940','UId':'01528f3a-d80f-403f-9e7e-01c54429c341','Col':4,'Row':10,'Format':'numberic','Value':'0.0197651859267794','TargetCode':''}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{'SheetId':'eea37401-614e-480f-bf0c-66e62a21c940','UId':'2e9dd82c-3e13-4dfb-9508-7eb62f82b7a5','Col':5,'Row':10,'Format':'numberic','Value':'0.0198568930376705','TargetCode':''}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{'SheetId':'eea37401-614e-480f-bf0c-66e62a21c940','UId':'759e81e7-6be1-448f-8880-c7fb179e0f97','Col':4,'Row':14,'Format':'numberic','Value':'100021190800','TargetCode':''}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{'SheetId':'eea37401-614e-480f-bf0c-66e62a21c940','UId':'d55f381c-544c-4c22-a6c9-f44d9ae2c1ab','Col':5,'Row':14,'Format':'numberic','Value':'100021190800','TargetCode':''}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{'SheetId':'eea37401-614e-480f-bf0c-66e62a21c940','UId':'5b9de7f0-70a7-42bf-94c8-d94c81c70e42','Col':4,'Row':15,'Format':'numberic','Value':'100021190800','TargetCode':''}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{'SheetId':'eea37401-614e-480f-bf0c-66e62a21c940','UId':'85d68133-b410-4986-a2ae-00da0ca256bd','Col':5,'Row':15,'Format':'numberic','Value':'100021190800','TargetCode':''}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{'SheetId':'eea37401-614e-480f-bf0c-66e62a21c940','UId':'31f6ac2c-5e3e-4a12-b200-cf5f834a027b','Col':4,'Row':16,'Format':'numberic','Value':'10002119.08','TargetCode':''}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{'SheetId':'eea37401-614e-480f-bf0c-66e62a21c940','UId':'e12c39c4-7956-414a-b632-d0af1c2ab599','Col':5,'Row':16,'Format':'numberic','Value':'10002119.08','TargetCode':''}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{'SheetId':'eea37401-614e-480f-bf0c-66e62a21c940','UId':'b08c24e4-4516-482b-a697-9d62ff87afcf','Col':4,'Row':17,'Format':'numberic','Value':'-60000000','TargetCode':''}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{'SheetId':'eea37401-614e-480f-bf0c-66e62a21c940','UId':'e8ec4ef9-08e4-4e39-8477-ae21a99e8959','Col':4,'Row':18,'Format':'numberic','Value':'0','TargetCode':''}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{'SheetId':'eea37401-614e-480f-bf0c-66e62a21c940','UId':'dde8a5b2-e9c7-4f1b-a63c-0174479280ef','Col':5,'Row':18,'Format':'numberic','Value':'0','TargetCode':''}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{'SheetId':'eea37401-614e-480f-bf0c-66e62a21c940','UId':'99c017fe-183e-4244-a2e8-3180fad52922','Col':4,'Row':20,'Format':'numberic','Value':'-6000','TargetCode':''}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{'SheetId':'eea37401-614e-480f-bf0c-66e62a21c940','UId':'b3b6a8fb-5b81-4dc7-b0e6-531f207f2848','Col':5,'Row':20,'Format':'numberic','Value':'0','TargetCode':''}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{'SheetId':'eea37401-614e-480f-bf0c-66e62a21c940','UId':'d7299fb4-5fbd-49ea-a765-7a162fd18f1e','Col':4,'Row':21,'Format':'numberic','Value':'-60000000','TargetCode':''}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{'SheetId':'eea37401-614e-480f-bf0c-66e62a21c940','UId':'232e2092-5dcd-464b-b1fe-07f27efe2d21','Col':4,'Row':22,'Format':'numberic','Value':'99961190800','TargetCode':''}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{'SheetId':'eea37401-614e-480f-bf0c-66e62a21c940','UId':'fa41f074-2315-4e28-81ff-52700c300177','Col':5,'Row':22,'Format':'numberic','Value':'100021190800','TargetCode':''}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{'SheetId':'eea37401-614e-480f-bf0c-66e62a21c940','UId':'d8289881-c7ab-468c-ad5d-bf473cb76780','Col':4,'Row':23,'Format':'numberic','Value':'99961190800','TargetCode':''}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{'SheetId':'eea37401-614e-480f-bf0c-66e62a21c940','UId':'994ed5e1-c943-4620-8991-d05a125691b0','Col':5,'Row':23,'Format':'numberic','Value':'100021190800','TargetCode':''}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{'SheetId':'eea37401-614e-480f-bf0c-66e62a21c940','UId':'7120d041-84df-4b71-aa97-9c53b5ab7f97','Col':4,'Row':24,'Format':'numberic','Value':'9996119.08','TargetCode':''}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{'SheetId':'eea37401-614e-480f-bf0c-66e62a21c940','UId':'ee5817e5-5c8c-481c-bd88-acd0b7e7eb64','Col':5,'Row':24,'Format':'numberic','Value':'10002119.08','TargetCode':''}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{'SheetId':'eea37401-614e-480f-bf0c-66e62a21c940','UId':'83b16c86-f622-444a-8fd4-b601d346c031','Col':4,'Row':25,'Format':'percentage','Value':'0.996650776193034','TargetCode':''}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{'SheetId':'eea37401-614e-480f-bf0c-66e62a21c940','UId':'6080a665-802c-4b21-ade4-e67d42c38ace','Col':5,'Row':25,'Format':'percentage','Value':'0.996052912419435','TargetCode':''}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{'SheetId':'eea37401-614e-480f-bf0c-66e62a21c940','UId':'dc7a563a-ad1d-4847-ad52-60ae8b13af41','Col':4,'Row':26,'Format':'percentage','Value':'0.9983','TargetCode':''}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{'SheetId':'eea37401-614e-480f-bf0c-66e62a21c940','UId':'c291a5ad-47fa-4a53-a5d4-2c97806fed49','Col':5,'Row':26,'Format':'percentage','Value':'0.9982','TargetCode':''}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{'SheetId':'eea37401-614e-480f-bf0c-66e62a21c940','UId':'71e817fa-136e-4e66-8e01-e228a752c25d','Col':4,'Row':27,'Format':'percentage','Value':'0.9963','TargetCode':''}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{'SheetId':'eea37401-614e-480f-bf0c-66e62a21c940','UId':'09a70799-3c67-42d0-9f37-8841480fa73f','Col':5,'Row':27,'Format':'percentage','Value':'0.9957','TargetCode':''}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{'SheetId':'eea37401-614e-480f-bf0c-66e62a21c940','UId':'19d7d32d-f72f-4744-9b80-66561ae1073a','Col':4,'Row':28,'Format':'numberic','Value':'120','TargetCode':''}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{'SheetId':'eea37401-614e-480f-bf0c-66e62a21c940','UId':'2c2fe24e-69d3-4ae8-a8c8-c603f2a4a32c','Col':5,'Row':28,'Format':'numberic','Value':'121','TargetCode':''}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{'SheetId':'eea37401-614e-480f-bf0c-66e62a21c940','UId':'507c37af-0901-43e1-8af6-f40112c246e3','Col':4,'Row':29,'Format':'numberic','Value':'11928.29','TargetCode':''}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{'SheetId':'eea37401-614e-480f-bf0c-66e62a21c940','UId':'bb1a5a18-9ac0-4a7c-9c34-d6fbecc14baf','Col':5,'Row':29,'Format':'numberic','Value':'11869.43','TargetCode':''}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abSelected="1" topLeftCell="A7" zoomScale="90" zoomScaleNormal="90" zoomScaleSheetLayoutView="80" workbookViewId="0">
      <selection activeCell="G30" sqref="G30"/>
    </sheetView>
  </sheetViews>
  <sheetFormatPr defaultRowHeight="12.5" x14ac:dyDescent="0.25"/>
  <cols>
    <col min="1" max="1" width="6.54296875" customWidth="1"/>
    <col min="2" max="2" width="41.54296875" customWidth="1"/>
    <col min="3" max="3" width="10.453125" customWidth="1"/>
    <col min="4" max="5" width="17.54296875" bestFit="1" customWidth="1"/>
    <col min="6" max="6" width="18.54296875" customWidth="1"/>
    <col min="7" max="8" width="10.54296875" bestFit="1" customWidth="1"/>
  </cols>
  <sheetData>
    <row r="1" spans="1:6" ht="15" customHeight="1" x14ac:dyDescent="0.25">
      <c r="A1" s="7" t="s">
        <v>6</v>
      </c>
      <c r="B1" s="7" t="s">
        <v>7</v>
      </c>
      <c r="C1" s="7" t="s">
        <v>55</v>
      </c>
      <c r="D1" s="7" t="s">
        <v>56</v>
      </c>
      <c r="E1" s="7" t="s">
        <v>57</v>
      </c>
      <c r="F1" s="7" t="s">
        <v>58</v>
      </c>
    </row>
    <row r="2" spans="1:6" ht="15" customHeight="1" x14ac:dyDescent="0.3">
      <c r="A2" s="8" t="s">
        <v>59</v>
      </c>
      <c r="B2" s="8" t="s">
        <v>60</v>
      </c>
      <c r="C2" s="8" t="s">
        <v>61</v>
      </c>
      <c r="D2" s="8" t="s">
        <v>1</v>
      </c>
      <c r="E2" s="8" t="s">
        <v>1</v>
      </c>
      <c r="F2" s="8" t="s">
        <v>1</v>
      </c>
    </row>
    <row r="3" spans="1:6" ht="15" customHeight="1" x14ac:dyDescent="0.35">
      <c r="A3" s="5" t="s">
        <v>62</v>
      </c>
      <c r="B3" s="5" t="s">
        <v>63</v>
      </c>
      <c r="C3" s="5" t="s">
        <v>64</v>
      </c>
      <c r="D3" s="17">
        <v>1076093200</v>
      </c>
      <c r="E3" s="17">
        <v>696413282</v>
      </c>
      <c r="F3" s="22">
        <v>0.73144865061570297</v>
      </c>
    </row>
    <row r="4" spans="1:6" ht="15" customHeight="1" x14ac:dyDescent="0.35">
      <c r="A4" s="5" t="s">
        <v>1</v>
      </c>
      <c r="B4" s="5" t="s">
        <v>65</v>
      </c>
      <c r="C4" s="5" t="s">
        <v>66</v>
      </c>
      <c r="D4" s="5" t="s">
        <v>1</v>
      </c>
      <c r="E4" s="5" t="s">
        <v>1</v>
      </c>
      <c r="F4" s="5" t="s">
        <v>1</v>
      </c>
    </row>
    <row r="5" spans="1:6" ht="15" customHeight="1" x14ac:dyDescent="0.35">
      <c r="A5" s="5" t="s">
        <v>67</v>
      </c>
      <c r="B5" s="5" t="s">
        <v>67</v>
      </c>
      <c r="C5" s="5" t="s">
        <v>67</v>
      </c>
      <c r="D5" s="5" t="s">
        <v>67</v>
      </c>
      <c r="E5" s="5" t="s">
        <v>67</v>
      </c>
      <c r="F5" s="5" t="s">
        <v>67</v>
      </c>
    </row>
    <row r="6" spans="1:6" ht="15" customHeight="1" x14ac:dyDescent="0.35">
      <c r="A6" s="5" t="s">
        <v>1</v>
      </c>
      <c r="B6" s="5" t="s">
        <v>68</v>
      </c>
      <c r="C6" s="5" t="s">
        <v>69</v>
      </c>
      <c r="D6" s="17">
        <v>1076093200</v>
      </c>
      <c r="E6" s="17">
        <v>696413282</v>
      </c>
      <c r="F6" s="22">
        <v>0.73144865061570297</v>
      </c>
    </row>
    <row r="7" spans="1:6" ht="15" customHeight="1" x14ac:dyDescent="0.35">
      <c r="A7" s="5" t="s">
        <v>67</v>
      </c>
      <c r="B7" s="5" t="s">
        <v>67</v>
      </c>
      <c r="C7" s="5" t="s">
        <v>67</v>
      </c>
      <c r="D7" s="5" t="s">
        <v>67</v>
      </c>
      <c r="E7" s="5" t="s">
        <v>67</v>
      </c>
      <c r="F7" s="5" t="s">
        <v>67</v>
      </c>
    </row>
    <row r="8" spans="1:6" ht="15" customHeight="1" x14ac:dyDescent="0.35">
      <c r="A8" s="5" t="s">
        <v>70</v>
      </c>
      <c r="B8" s="5" t="s">
        <v>71</v>
      </c>
      <c r="C8" s="5" t="s">
        <v>72</v>
      </c>
      <c r="D8" s="17">
        <v>113500000000</v>
      </c>
      <c r="E8" s="17">
        <v>113500000000</v>
      </c>
      <c r="F8" s="22">
        <v>1.0384263494968</v>
      </c>
    </row>
    <row r="9" spans="1:6" ht="15" customHeight="1" x14ac:dyDescent="0.35">
      <c r="A9" s="5" t="s">
        <v>67</v>
      </c>
      <c r="B9" s="5" t="s">
        <v>67</v>
      </c>
      <c r="C9" s="5" t="s">
        <v>67</v>
      </c>
      <c r="D9" s="5" t="s">
        <v>67</v>
      </c>
      <c r="E9" s="5" t="s">
        <v>67</v>
      </c>
      <c r="F9" s="5" t="s">
        <v>67</v>
      </c>
    </row>
    <row r="10" spans="1:6" ht="15" customHeight="1" x14ac:dyDescent="0.35">
      <c r="A10" s="5"/>
      <c r="B10" s="5"/>
      <c r="C10" s="5"/>
      <c r="D10" s="5" t="s">
        <v>1</v>
      </c>
      <c r="E10" s="5" t="s">
        <v>1</v>
      </c>
      <c r="F10" s="5" t="s">
        <v>1</v>
      </c>
    </row>
    <row r="11" spans="1:6" ht="15" customHeight="1" x14ac:dyDescent="0.35">
      <c r="A11" s="5" t="s">
        <v>73</v>
      </c>
      <c r="B11" s="5" t="s">
        <v>74</v>
      </c>
      <c r="C11" s="5" t="s">
        <v>75</v>
      </c>
      <c r="D11" s="5"/>
      <c r="E11" s="5"/>
      <c r="F11" s="5"/>
    </row>
    <row r="12" spans="1:6" ht="15" customHeight="1" x14ac:dyDescent="0.35">
      <c r="A12" s="5" t="s">
        <v>67</v>
      </c>
      <c r="B12" s="5" t="s">
        <v>67</v>
      </c>
      <c r="C12" s="5" t="s">
        <v>67</v>
      </c>
      <c r="D12" s="5" t="s">
        <v>67</v>
      </c>
      <c r="E12" s="5" t="s">
        <v>67</v>
      </c>
      <c r="F12" s="5" t="s">
        <v>67</v>
      </c>
    </row>
    <row r="13" spans="1:6" ht="15" customHeight="1" x14ac:dyDescent="0.35">
      <c r="A13" s="5" t="s">
        <v>76</v>
      </c>
      <c r="B13" s="5" t="s">
        <v>77</v>
      </c>
      <c r="C13" s="5" t="s">
        <v>78</v>
      </c>
      <c r="D13" s="19">
        <v>0</v>
      </c>
      <c r="E13" s="19">
        <v>0</v>
      </c>
      <c r="F13" s="20">
        <v>0</v>
      </c>
    </row>
    <row r="14" spans="1:6" ht="15" customHeight="1" x14ac:dyDescent="0.35">
      <c r="A14" s="5" t="s">
        <v>67</v>
      </c>
      <c r="B14" s="5" t="s">
        <v>67</v>
      </c>
      <c r="C14" s="5" t="s">
        <v>67</v>
      </c>
      <c r="D14" s="5" t="s">
        <v>67</v>
      </c>
      <c r="E14" s="5" t="s">
        <v>67</v>
      </c>
      <c r="F14" s="5" t="s">
        <v>67</v>
      </c>
    </row>
    <row r="15" spans="1:6" ht="15" customHeight="1" x14ac:dyDescent="0.35">
      <c r="A15" s="5"/>
      <c r="B15" s="5"/>
      <c r="C15" s="5"/>
      <c r="D15" s="5"/>
      <c r="E15" s="5"/>
      <c r="F15" s="5"/>
    </row>
    <row r="16" spans="1:6" ht="15" customHeight="1" x14ac:dyDescent="0.35">
      <c r="A16" s="5" t="s">
        <v>79</v>
      </c>
      <c r="B16" s="5" t="s">
        <v>80</v>
      </c>
      <c r="C16" s="5" t="s">
        <v>81</v>
      </c>
      <c r="D16" s="17">
        <v>4893955205</v>
      </c>
      <c r="E16" s="17">
        <v>4854837396</v>
      </c>
      <c r="F16" s="22">
        <v>1.7485809561310399</v>
      </c>
    </row>
    <row r="17" spans="1:6" ht="15" customHeight="1" x14ac:dyDescent="0.35">
      <c r="A17" s="5" t="s">
        <v>67</v>
      </c>
      <c r="B17" s="5" t="s">
        <v>67</v>
      </c>
      <c r="C17" s="5" t="s">
        <v>67</v>
      </c>
      <c r="D17" s="5" t="s">
        <v>67</v>
      </c>
      <c r="E17" s="5" t="s">
        <v>67</v>
      </c>
      <c r="F17" s="5" t="s">
        <v>67</v>
      </c>
    </row>
    <row r="18" spans="1:6" ht="15" customHeight="1" x14ac:dyDescent="0.35">
      <c r="A18" s="5"/>
      <c r="B18" s="5"/>
      <c r="C18" s="5"/>
      <c r="D18" s="5"/>
      <c r="E18" s="5"/>
      <c r="F18" s="5"/>
    </row>
    <row r="19" spans="1:6" ht="15" customHeight="1" x14ac:dyDescent="0.35">
      <c r="A19" s="5" t="s">
        <v>82</v>
      </c>
      <c r="B19" s="5" t="s">
        <v>83</v>
      </c>
      <c r="C19" s="5" t="s">
        <v>84</v>
      </c>
      <c r="D19" s="5"/>
      <c r="E19" s="5"/>
      <c r="F19" s="5"/>
    </row>
    <row r="20" spans="1:6" ht="15" customHeight="1" x14ac:dyDescent="0.35">
      <c r="A20" s="5" t="s">
        <v>67</v>
      </c>
      <c r="B20" s="5" t="s">
        <v>67</v>
      </c>
      <c r="C20" s="5" t="s">
        <v>67</v>
      </c>
      <c r="D20" s="5" t="s">
        <v>67</v>
      </c>
      <c r="E20" s="5" t="s">
        <v>67</v>
      </c>
      <c r="F20" s="5" t="s">
        <v>67</v>
      </c>
    </row>
    <row r="21" spans="1:6" ht="15" customHeight="1" x14ac:dyDescent="0.35">
      <c r="A21" s="5" t="s">
        <v>85</v>
      </c>
      <c r="B21" s="5" t="s">
        <v>86</v>
      </c>
      <c r="C21" s="5" t="s">
        <v>87</v>
      </c>
      <c r="D21" s="18">
        <v>0</v>
      </c>
      <c r="E21" s="18">
        <v>0</v>
      </c>
      <c r="F21" s="5"/>
    </row>
    <row r="22" spans="1:6" ht="15" customHeight="1" x14ac:dyDescent="0.35">
      <c r="A22" s="5" t="s">
        <v>67</v>
      </c>
      <c r="B22" s="5" t="s">
        <v>67</v>
      </c>
      <c r="C22" s="5" t="s">
        <v>67</v>
      </c>
      <c r="D22" s="5" t="s">
        <v>67</v>
      </c>
      <c r="E22" s="5" t="s">
        <v>67</v>
      </c>
      <c r="F22" s="5" t="s">
        <v>67</v>
      </c>
    </row>
    <row r="23" spans="1:6" ht="15" customHeight="1" x14ac:dyDescent="0.35">
      <c r="A23" s="5"/>
      <c r="B23" s="5"/>
      <c r="C23" s="5"/>
      <c r="D23" s="5" t="s">
        <v>1</v>
      </c>
      <c r="E23" s="5" t="s">
        <v>1</v>
      </c>
      <c r="F23" s="5" t="s">
        <v>1</v>
      </c>
    </row>
    <row r="24" spans="1:6" ht="15" customHeight="1" x14ac:dyDescent="0.35">
      <c r="A24" s="5" t="s">
        <v>88</v>
      </c>
      <c r="B24" s="5" t="s">
        <v>89</v>
      </c>
      <c r="C24" s="5" t="s">
        <v>90</v>
      </c>
      <c r="D24" s="18">
        <v>0</v>
      </c>
      <c r="E24" s="18">
        <v>0</v>
      </c>
      <c r="F24" s="5"/>
    </row>
    <row r="25" spans="1:6" ht="15" customHeight="1" x14ac:dyDescent="0.35">
      <c r="A25" s="5" t="s">
        <v>67</v>
      </c>
      <c r="B25" s="5" t="s">
        <v>67</v>
      </c>
      <c r="C25" s="5" t="s">
        <v>67</v>
      </c>
      <c r="D25" s="5" t="s">
        <v>67</v>
      </c>
      <c r="E25" s="5" t="s">
        <v>67</v>
      </c>
      <c r="F25" s="5" t="s">
        <v>67</v>
      </c>
    </row>
    <row r="26" spans="1:6" ht="15" customHeight="1" x14ac:dyDescent="0.35">
      <c r="A26" s="5"/>
      <c r="B26" s="5"/>
      <c r="C26" s="5"/>
      <c r="D26" s="5"/>
      <c r="E26" s="5"/>
      <c r="F26" s="5"/>
    </row>
    <row r="27" spans="1:6" ht="15" customHeight="1" x14ac:dyDescent="0.35">
      <c r="A27" s="5" t="s">
        <v>91</v>
      </c>
      <c r="B27" s="5" t="s">
        <v>92</v>
      </c>
      <c r="C27" s="5" t="s">
        <v>93</v>
      </c>
      <c r="D27" s="18">
        <v>0</v>
      </c>
      <c r="E27" s="18">
        <v>0</v>
      </c>
      <c r="F27" s="5"/>
    </row>
    <row r="28" spans="1:6" ht="15" customHeight="1" x14ac:dyDescent="0.35">
      <c r="A28" s="5" t="s">
        <v>67</v>
      </c>
      <c r="B28" s="5" t="s">
        <v>67</v>
      </c>
      <c r="C28" s="5" t="s">
        <v>67</v>
      </c>
      <c r="D28" s="5" t="s">
        <v>67</v>
      </c>
      <c r="E28" s="5" t="s">
        <v>67</v>
      </c>
      <c r="F28" s="5" t="s">
        <v>67</v>
      </c>
    </row>
    <row r="29" spans="1:6" ht="15" customHeight="1" x14ac:dyDescent="0.35">
      <c r="A29" s="5"/>
      <c r="B29" s="5"/>
      <c r="C29" s="5"/>
      <c r="D29" s="5"/>
      <c r="E29" s="5"/>
      <c r="F29" s="5"/>
    </row>
    <row r="30" spans="1:6" ht="15" customHeight="1" x14ac:dyDescent="0.35">
      <c r="A30" s="5" t="s">
        <v>94</v>
      </c>
      <c r="B30" s="5" t="s">
        <v>95</v>
      </c>
      <c r="C30" s="5" t="s">
        <v>96</v>
      </c>
      <c r="D30" s="17">
        <v>119470048405</v>
      </c>
      <c r="E30" s="17">
        <v>119051250678</v>
      </c>
      <c r="F30" s="22">
        <v>1.0492066125517601</v>
      </c>
    </row>
    <row r="31" spans="1:6" ht="15" customHeight="1" x14ac:dyDescent="0.3">
      <c r="A31" s="8" t="s">
        <v>97</v>
      </c>
      <c r="B31" s="8" t="s">
        <v>98</v>
      </c>
      <c r="C31" s="8" t="s">
        <v>99</v>
      </c>
      <c r="D31" s="8" t="s">
        <v>1</v>
      </c>
      <c r="E31" s="8" t="s">
        <v>1</v>
      </c>
      <c r="F31" s="8" t="s">
        <v>1</v>
      </c>
    </row>
    <row r="32" spans="1:6" ht="15" customHeight="1" x14ac:dyDescent="0.35">
      <c r="A32" s="5" t="s">
        <v>100</v>
      </c>
      <c r="B32" s="5" t="s">
        <v>101</v>
      </c>
      <c r="C32" s="5" t="s">
        <v>102</v>
      </c>
      <c r="D32" s="5"/>
      <c r="E32" s="5"/>
      <c r="F32" s="5"/>
    </row>
    <row r="33" spans="1:6" ht="15" customHeight="1" x14ac:dyDescent="0.35">
      <c r="A33" s="5" t="s">
        <v>67</v>
      </c>
      <c r="B33" s="5" t="s">
        <v>67</v>
      </c>
      <c r="C33" s="5" t="s">
        <v>67</v>
      </c>
      <c r="D33" s="5" t="s">
        <v>67</v>
      </c>
      <c r="E33" s="5" t="s">
        <v>67</v>
      </c>
      <c r="F33" s="5" t="s">
        <v>67</v>
      </c>
    </row>
    <row r="34" spans="1:6" ht="15" customHeight="1" x14ac:dyDescent="0.35">
      <c r="A34" s="5" t="s">
        <v>103</v>
      </c>
      <c r="B34" s="5" t="s">
        <v>104</v>
      </c>
      <c r="C34" s="5" t="s">
        <v>105</v>
      </c>
      <c r="D34" s="18">
        <v>0</v>
      </c>
      <c r="E34" s="18">
        <v>0</v>
      </c>
      <c r="F34" s="5"/>
    </row>
    <row r="35" spans="1:6" ht="15" customHeight="1" x14ac:dyDescent="0.35">
      <c r="A35" s="5" t="s">
        <v>67</v>
      </c>
      <c r="B35" s="5" t="s">
        <v>67</v>
      </c>
      <c r="C35" s="5" t="s">
        <v>67</v>
      </c>
      <c r="D35" s="5" t="s">
        <v>67</v>
      </c>
      <c r="E35" s="5" t="s">
        <v>67</v>
      </c>
      <c r="F35" s="5" t="s">
        <v>67</v>
      </c>
    </row>
    <row r="36" spans="1:6" ht="15" customHeight="1" x14ac:dyDescent="0.35">
      <c r="A36" s="5"/>
      <c r="B36" s="5"/>
      <c r="C36" s="5"/>
      <c r="D36" s="5" t="s">
        <v>1</v>
      </c>
      <c r="E36" s="5" t="s">
        <v>1</v>
      </c>
      <c r="F36" s="5" t="s">
        <v>1</v>
      </c>
    </row>
    <row r="37" spans="1:6" ht="15" customHeight="1" x14ac:dyDescent="0.35">
      <c r="A37" s="5" t="s">
        <v>106</v>
      </c>
      <c r="B37" s="5" t="s">
        <v>107</v>
      </c>
      <c r="C37" s="5" t="s">
        <v>108</v>
      </c>
      <c r="D37" s="17">
        <v>233405823</v>
      </c>
      <c r="E37" s="17">
        <v>331782489</v>
      </c>
      <c r="F37" s="22">
        <v>1.0209432847566999</v>
      </c>
    </row>
    <row r="38" spans="1:6" ht="15" customHeight="1" x14ac:dyDescent="0.35">
      <c r="A38" s="5" t="s">
        <v>67</v>
      </c>
      <c r="B38" s="5" t="s">
        <v>67</v>
      </c>
      <c r="C38" s="5" t="s">
        <v>67</v>
      </c>
      <c r="D38" s="5" t="s">
        <v>67</v>
      </c>
      <c r="E38" s="5" t="s">
        <v>67</v>
      </c>
      <c r="F38" s="5" t="s">
        <v>67</v>
      </c>
    </row>
    <row r="39" spans="1:6" ht="15" customHeight="1" x14ac:dyDescent="0.35">
      <c r="A39" s="5"/>
      <c r="B39" s="5"/>
      <c r="C39" s="5"/>
      <c r="D39" s="5"/>
      <c r="E39" s="5"/>
      <c r="F39" s="5"/>
    </row>
    <row r="40" spans="1:6" ht="15" customHeight="1" x14ac:dyDescent="0.35">
      <c r="A40" s="5" t="s">
        <v>109</v>
      </c>
      <c r="B40" s="5" t="s">
        <v>110</v>
      </c>
      <c r="C40" s="5" t="s">
        <v>111</v>
      </c>
      <c r="D40" s="17">
        <v>233405823</v>
      </c>
      <c r="E40" s="17">
        <v>331782489</v>
      </c>
      <c r="F40" s="22">
        <v>1.0209432847566999</v>
      </c>
    </row>
    <row r="41" spans="1:6" ht="15" customHeight="1" x14ac:dyDescent="0.35">
      <c r="A41" s="5" t="s">
        <v>1</v>
      </c>
      <c r="B41" s="5" t="s">
        <v>112</v>
      </c>
      <c r="C41" s="5" t="s">
        <v>113</v>
      </c>
      <c r="D41" s="17">
        <v>119236642582</v>
      </c>
      <c r="E41" s="17">
        <v>118719468189</v>
      </c>
      <c r="F41" s="22">
        <v>1.0492634727252701</v>
      </c>
    </row>
    <row r="42" spans="1:6" ht="15" customHeight="1" x14ac:dyDescent="0.35">
      <c r="A42" s="5" t="s">
        <v>1</v>
      </c>
      <c r="B42" s="5" t="s">
        <v>114</v>
      </c>
      <c r="C42" s="5" t="s">
        <v>115</v>
      </c>
      <c r="D42" s="21">
        <v>9996119.0800000001</v>
      </c>
      <c r="E42" s="21">
        <v>10002119.08</v>
      </c>
      <c r="F42" s="22">
        <v>0.99909047468853596</v>
      </c>
    </row>
    <row r="43" spans="1:6" ht="15" customHeight="1" x14ac:dyDescent="0.35">
      <c r="A43" s="5" t="s">
        <v>1</v>
      </c>
      <c r="B43" s="5" t="s">
        <v>116</v>
      </c>
      <c r="C43" s="5" t="s">
        <v>117</v>
      </c>
      <c r="D43" s="21">
        <v>11928.29</v>
      </c>
      <c r="E43" s="21">
        <v>11869.43</v>
      </c>
      <c r="F43" s="22">
        <v>1.0502187462306001</v>
      </c>
    </row>
    <row r="44" spans="1:6" ht="15" customHeight="1" x14ac:dyDescent="0.35">
      <c r="A44" s="9" t="s">
        <v>1</v>
      </c>
      <c r="B44" s="9" t="s">
        <v>1</v>
      </c>
      <c r="C44" s="9" t="s">
        <v>1</v>
      </c>
      <c r="D44" s="9" t="s">
        <v>1</v>
      </c>
      <c r="E44" s="9" t="s">
        <v>1</v>
      </c>
      <c r="F44" s="9" t="s">
        <v>1</v>
      </c>
    </row>
  </sheetData>
  <pageMargins left="0.75" right="0.75" top="1" bottom="1" header="0.5" footer="0.5"/>
  <pageSetup scale="81"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5" zoomScaleNormal="85" workbookViewId="0">
      <selection activeCell="D46" sqref="D46"/>
    </sheetView>
  </sheetViews>
  <sheetFormatPr defaultRowHeight="12.5" x14ac:dyDescent="0.25"/>
  <cols>
    <col min="1" max="1" width="6.54296875" customWidth="1"/>
    <col min="2" max="2" width="60.453125" customWidth="1"/>
    <col min="3" max="3" width="13" customWidth="1"/>
    <col min="4" max="6" width="25.54296875" bestFit="1" customWidth="1"/>
    <col min="7" max="8" width="9.54296875" bestFit="1" customWidth="1"/>
    <col min="9" max="9" width="10.54296875" bestFit="1" customWidth="1"/>
  </cols>
  <sheetData>
    <row r="1" spans="1:6" ht="15" customHeight="1" x14ac:dyDescent="0.25">
      <c r="A1" s="7" t="s">
        <v>6</v>
      </c>
      <c r="B1" s="7" t="s">
        <v>118</v>
      </c>
      <c r="C1" s="7" t="s">
        <v>55</v>
      </c>
      <c r="D1" s="7" t="s">
        <v>56</v>
      </c>
      <c r="E1" s="7" t="s">
        <v>57</v>
      </c>
      <c r="F1" s="7" t="s">
        <v>119</v>
      </c>
    </row>
    <row r="2" spans="1:6" ht="15" customHeight="1" x14ac:dyDescent="0.3">
      <c r="A2" s="8" t="s">
        <v>59</v>
      </c>
      <c r="B2" s="8" t="s">
        <v>120</v>
      </c>
      <c r="C2" s="8" t="s">
        <v>75</v>
      </c>
      <c r="D2" s="23">
        <v>784569864</v>
      </c>
      <c r="E2" s="23">
        <v>807324933</v>
      </c>
      <c r="F2" s="23">
        <v>3116226848</v>
      </c>
    </row>
    <row r="3" spans="1:6" ht="15" customHeight="1" x14ac:dyDescent="0.35">
      <c r="A3" s="5" t="s">
        <v>9</v>
      </c>
      <c r="B3" s="5" t="s">
        <v>121</v>
      </c>
      <c r="C3" s="5" t="s">
        <v>122</v>
      </c>
      <c r="D3" s="5"/>
      <c r="E3" s="5"/>
      <c r="F3" s="5"/>
    </row>
    <row r="4" spans="1:6" ht="15" customHeight="1" x14ac:dyDescent="0.35">
      <c r="A4" s="5" t="s">
        <v>67</v>
      </c>
      <c r="B4" s="5" t="s">
        <v>67</v>
      </c>
      <c r="C4" s="5" t="s">
        <v>67</v>
      </c>
      <c r="D4" s="5" t="s">
        <v>67</v>
      </c>
      <c r="E4" s="5" t="s">
        <v>67</v>
      </c>
      <c r="F4" s="5" t="s">
        <v>67</v>
      </c>
    </row>
    <row r="5" spans="1:6" ht="15" customHeight="1" x14ac:dyDescent="0.35">
      <c r="A5" s="5" t="s">
        <v>12</v>
      </c>
      <c r="B5" s="5" t="s">
        <v>77</v>
      </c>
      <c r="C5" s="5" t="s">
        <v>84</v>
      </c>
      <c r="D5" s="18">
        <v>0</v>
      </c>
      <c r="E5" s="18">
        <v>0</v>
      </c>
      <c r="F5" s="18">
        <v>0</v>
      </c>
    </row>
    <row r="6" spans="1:6" ht="15" customHeight="1" x14ac:dyDescent="0.35">
      <c r="A6" s="5" t="s">
        <v>67</v>
      </c>
      <c r="B6" s="5" t="s">
        <v>67</v>
      </c>
      <c r="C6" s="5" t="s">
        <v>67</v>
      </c>
      <c r="D6" s="5" t="s">
        <v>67</v>
      </c>
      <c r="E6" s="5" t="s">
        <v>67</v>
      </c>
      <c r="F6" s="5" t="s">
        <v>67</v>
      </c>
    </row>
    <row r="7" spans="1:6" ht="15" customHeight="1" x14ac:dyDescent="0.35">
      <c r="A7" s="5" t="s">
        <v>15</v>
      </c>
      <c r="B7" s="5" t="s">
        <v>123</v>
      </c>
      <c r="C7" s="5" t="s">
        <v>102</v>
      </c>
      <c r="D7" s="17">
        <v>784569864</v>
      </c>
      <c r="E7" s="17">
        <v>807324933</v>
      </c>
      <c r="F7" s="17">
        <v>3116226848</v>
      </c>
    </row>
    <row r="8" spans="1:6" ht="15" customHeight="1" x14ac:dyDescent="0.35">
      <c r="A8" s="5" t="s">
        <v>67</v>
      </c>
      <c r="B8" s="5" t="s">
        <v>67</v>
      </c>
      <c r="C8" s="5" t="s">
        <v>67</v>
      </c>
      <c r="D8" s="5" t="s">
        <v>67</v>
      </c>
      <c r="E8" s="5" t="s">
        <v>67</v>
      </c>
      <c r="F8" s="5" t="s">
        <v>67</v>
      </c>
    </row>
    <row r="9" spans="1:6" ht="15" customHeight="1" x14ac:dyDescent="0.35">
      <c r="A9" s="5" t="s">
        <v>18</v>
      </c>
      <c r="B9" s="5" t="s">
        <v>124</v>
      </c>
      <c r="C9" s="5" t="s">
        <v>122</v>
      </c>
      <c r="D9" s="18">
        <v>0</v>
      </c>
      <c r="E9" s="18">
        <v>0</v>
      </c>
      <c r="F9" s="18">
        <v>0</v>
      </c>
    </row>
    <row r="10" spans="1:6" ht="15" customHeight="1" x14ac:dyDescent="0.35">
      <c r="A10" s="5" t="s">
        <v>67</v>
      </c>
      <c r="B10" s="5" t="s">
        <v>67</v>
      </c>
      <c r="C10" s="5" t="s">
        <v>67</v>
      </c>
      <c r="D10" s="5" t="s">
        <v>67</v>
      </c>
      <c r="E10" s="5" t="s">
        <v>67</v>
      </c>
      <c r="F10" s="5" t="s">
        <v>67</v>
      </c>
    </row>
    <row r="11" spans="1:6" ht="15" customHeight="1" x14ac:dyDescent="0.3">
      <c r="A11" s="8" t="s">
        <v>97</v>
      </c>
      <c r="B11" s="8" t="s">
        <v>125</v>
      </c>
      <c r="C11" s="8" t="s">
        <v>126</v>
      </c>
      <c r="D11" s="23">
        <v>196052159</v>
      </c>
      <c r="E11" s="23">
        <v>196052736</v>
      </c>
      <c r="F11" s="23">
        <v>772811486</v>
      </c>
    </row>
    <row r="12" spans="1:6" ht="15" customHeight="1" x14ac:dyDescent="0.35">
      <c r="A12" s="5" t="s">
        <v>9</v>
      </c>
      <c r="B12" s="5" t="s">
        <v>127</v>
      </c>
      <c r="C12" s="5" t="s">
        <v>128</v>
      </c>
      <c r="D12" s="17">
        <v>88071295</v>
      </c>
      <c r="E12" s="17">
        <v>90587976</v>
      </c>
      <c r="F12" s="17">
        <v>349790909</v>
      </c>
    </row>
    <row r="13" spans="1:6" ht="15" customHeight="1" x14ac:dyDescent="0.35">
      <c r="A13" s="5" t="s">
        <v>67</v>
      </c>
      <c r="B13" s="5" t="s">
        <v>67</v>
      </c>
      <c r="C13" s="5" t="s">
        <v>67</v>
      </c>
      <c r="D13" s="5" t="s">
        <v>67</v>
      </c>
      <c r="E13" s="5" t="s">
        <v>67</v>
      </c>
      <c r="F13" s="5" t="s">
        <v>67</v>
      </c>
    </row>
    <row r="14" spans="1:6" ht="15" customHeight="1" x14ac:dyDescent="0.35">
      <c r="A14" s="5" t="s">
        <v>12</v>
      </c>
      <c r="B14" s="5" t="s">
        <v>129</v>
      </c>
      <c r="C14" s="5" t="s">
        <v>130</v>
      </c>
      <c r="D14" s="17">
        <v>29100000</v>
      </c>
      <c r="E14" s="17">
        <v>29100000</v>
      </c>
      <c r="F14" s="17">
        <v>116550000</v>
      </c>
    </row>
    <row r="15" spans="1:6" ht="15" customHeight="1" x14ac:dyDescent="0.35">
      <c r="A15" s="5" t="s">
        <v>67</v>
      </c>
      <c r="B15" s="5" t="s">
        <v>67</v>
      </c>
      <c r="C15" s="5" t="s">
        <v>67</v>
      </c>
      <c r="D15" s="5" t="s">
        <v>67</v>
      </c>
      <c r="E15" s="5" t="s">
        <v>67</v>
      </c>
      <c r="F15" s="5" t="s">
        <v>67</v>
      </c>
    </row>
    <row r="16" spans="1:6" ht="15" customHeight="1" x14ac:dyDescent="0.35">
      <c r="A16" s="5"/>
      <c r="B16" s="5"/>
      <c r="C16" s="5"/>
      <c r="D16" s="5"/>
      <c r="E16" s="5"/>
      <c r="F16" s="5"/>
    </row>
    <row r="17" spans="1:6" ht="15" customHeight="1" x14ac:dyDescent="0.35">
      <c r="A17" s="5" t="s">
        <v>15</v>
      </c>
      <c r="B17" s="5" t="s">
        <v>131</v>
      </c>
      <c r="C17" s="5" t="s">
        <v>132</v>
      </c>
      <c r="D17" s="17">
        <v>46612500</v>
      </c>
      <c r="E17" s="17">
        <v>46612500</v>
      </c>
      <c r="F17" s="17">
        <v>186450000</v>
      </c>
    </row>
    <row r="18" spans="1:6" ht="15" customHeight="1" x14ac:dyDescent="0.35">
      <c r="A18" s="5" t="s">
        <v>67</v>
      </c>
      <c r="B18" s="5" t="s">
        <v>67</v>
      </c>
      <c r="C18" s="5" t="s">
        <v>67</v>
      </c>
      <c r="D18" s="5" t="s">
        <v>67</v>
      </c>
      <c r="E18" s="5" t="s">
        <v>67</v>
      </c>
      <c r="F18" s="5" t="s">
        <v>67</v>
      </c>
    </row>
    <row r="19" spans="1:6" ht="15" customHeight="1" x14ac:dyDescent="0.35">
      <c r="A19" s="5"/>
      <c r="B19" s="5"/>
      <c r="C19" s="5"/>
      <c r="D19" s="5"/>
      <c r="E19" s="5"/>
      <c r="F19" s="5"/>
    </row>
    <row r="20" spans="1:6" ht="15" customHeight="1" x14ac:dyDescent="0.35">
      <c r="A20" s="5" t="s">
        <v>18</v>
      </c>
      <c r="B20" s="5" t="s">
        <v>133</v>
      </c>
      <c r="C20" s="5" t="s">
        <v>134</v>
      </c>
      <c r="D20" s="5"/>
      <c r="E20" s="5"/>
      <c r="F20" s="5"/>
    </row>
    <row r="21" spans="1:6" ht="15" customHeight="1" x14ac:dyDescent="0.35">
      <c r="A21" s="5" t="s">
        <v>67</v>
      </c>
      <c r="B21" s="5" t="s">
        <v>67</v>
      </c>
      <c r="C21" s="5" t="s">
        <v>67</v>
      </c>
      <c r="D21" s="5" t="s">
        <v>67</v>
      </c>
      <c r="E21" s="5" t="s">
        <v>67</v>
      </c>
      <c r="F21" s="5" t="s">
        <v>67</v>
      </c>
    </row>
    <row r="22" spans="1:6" ht="15" customHeight="1" x14ac:dyDescent="0.35">
      <c r="A22" s="5" t="s">
        <v>21</v>
      </c>
      <c r="B22" s="5" t="s">
        <v>135</v>
      </c>
      <c r="C22" s="5" t="s">
        <v>136</v>
      </c>
      <c r="D22" s="5"/>
      <c r="E22" s="5"/>
      <c r="F22" s="5"/>
    </row>
    <row r="23" spans="1:6" ht="15" customHeight="1" x14ac:dyDescent="0.35">
      <c r="A23" s="5" t="s">
        <v>67</v>
      </c>
      <c r="B23" s="5" t="s">
        <v>67</v>
      </c>
      <c r="C23" s="5" t="s">
        <v>67</v>
      </c>
      <c r="D23" s="5" t="s">
        <v>67</v>
      </c>
      <c r="E23" s="5" t="s">
        <v>67</v>
      </c>
      <c r="F23" s="5" t="s">
        <v>67</v>
      </c>
    </row>
    <row r="24" spans="1:6" ht="15" customHeight="1" x14ac:dyDescent="0.35">
      <c r="A24" s="5" t="s">
        <v>24</v>
      </c>
      <c r="B24" s="5" t="s">
        <v>137</v>
      </c>
      <c r="C24" s="5" t="s">
        <v>138</v>
      </c>
      <c r="D24" s="17">
        <v>14163946</v>
      </c>
      <c r="E24" s="17">
        <v>13242945</v>
      </c>
      <c r="F24" s="17">
        <v>52611206</v>
      </c>
    </row>
    <row r="25" spans="1:6" ht="15" customHeight="1" x14ac:dyDescent="0.35">
      <c r="A25" s="5" t="s">
        <v>67</v>
      </c>
      <c r="B25" s="5" t="s">
        <v>67</v>
      </c>
      <c r="C25" s="5" t="s">
        <v>67</v>
      </c>
      <c r="D25" s="5" t="s">
        <v>67</v>
      </c>
      <c r="E25" s="5" t="s">
        <v>67</v>
      </c>
      <c r="F25" s="34" t="s">
        <v>67</v>
      </c>
    </row>
    <row r="26" spans="1:6" ht="15" customHeight="1" x14ac:dyDescent="0.35">
      <c r="A26" s="5" t="s">
        <v>27</v>
      </c>
      <c r="B26" s="5" t="s">
        <v>139</v>
      </c>
      <c r="C26" s="5" t="s">
        <v>140</v>
      </c>
      <c r="D26" s="17">
        <v>15000000</v>
      </c>
      <c r="E26" s="17">
        <v>15000000</v>
      </c>
      <c r="F26" s="17">
        <v>60000000</v>
      </c>
    </row>
    <row r="27" spans="1:6" ht="15" customHeight="1" x14ac:dyDescent="0.35">
      <c r="A27" s="5" t="s">
        <v>67</v>
      </c>
      <c r="B27" s="5" t="s">
        <v>67</v>
      </c>
      <c r="C27" s="5" t="s">
        <v>67</v>
      </c>
      <c r="D27" s="5" t="s">
        <v>67</v>
      </c>
      <c r="E27" s="5" t="s">
        <v>67</v>
      </c>
      <c r="F27" s="5" t="s">
        <v>67</v>
      </c>
    </row>
    <row r="28" spans="1:6" ht="15" customHeight="1" x14ac:dyDescent="0.35">
      <c r="A28" s="5"/>
      <c r="B28" s="5"/>
      <c r="C28" s="5"/>
      <c r="D28" s="5"/>
      <c r="E28" s="5"/>
      <c r="F28" s="5"/>
    </row>
    <row r="29" spans="1:6" ht="15" customHeight="1" x14ac:dyDescent="0.35">
      <c r="A29" s="5" t="s">
        <v>30</v>
      </c>
      <c r="B29" s="5" t="s">
        <v>141</v>
      </c>
      <c r="C29" s="5" t="s">
        <v>142</v>
      </c>
      <c r="D29" s="18">
        <v>0</v>
      </c>
      <c r="E29" s="18">
        <v>0</v>
      </c>
      <c r="F29" s="18">
        <v>0</v>
      </c>
    </row>
    <row r="30" spans="1:6" ht="15" customHeight="1" x14ac:dyDescent="0.35">
      <c r="A30" s="5" t="s">
        <v>67</v>
      </c>
      <c r="B30" s="5" t="s">
        <v>67</v>
      </c>
      <c r="C30" s="5" t="s">
        <v>67</v>
      </c>
      <c r="D30" s="5" t="s">
        <v>67</v>
      </c>
      <c r="E30" s="5" t="s">
        <v>67</v>
      </c>
      <c r="F30" s="5" t="s">
        <v>67</v>
      </c>
    </row>
    <row r="31" spans="1:6" ht="15" customHeight="1" x14ac:dyDescent="0.35">
      <c r="A31" s="5"/>
      <c r="B31" s="5"/>
      <c r="C31" s="5"/>
      <c r="D31" s="5"/>
      <c r="E31" s="5"/>
      <c r="F31" s="5"/>
    </row>
    <row r="32" spans="1:6" ht="15" customHeight="1" x14ac:dyDescent="0.35">
      <c r="A32" s="5" t="s">
        <v>33</v>
      </c>
      <c r="B32" s="5" t="s">
        <v>143</v>
      </c>
      <c r="C32" s="5" t="s">
        <v>134</v>
      </c>
      <c r="D32" s="18">
        <v>0</v>
      </c>
      <c r="E32" s="18">
        <v>0</v>
      </c>
      <c r="F32" s="18">
        <v>0</v>
      </c>
    </row>
    <row r="33" spans="1:6" ht="15" customHeight="1" x14ac:dyDescent="0.35">
      <c r="A33" s="5" t="s">
        <v>67</v>
      </c>
      <c r="B33" s="5" t="s">
        <v>67</v>
      </c>
      <c r="C33" s="5" t="s">
        <v>67</v>
      </c>
      <c r="D33" s="5" t="s">
        <v>67</v>
      </c>
      <c r="E33" s="5" t="s">
        <v>67</v>
      </c>
      <c r="F33" s="5" t="s">
        <v>67</v>
      </c>
    </row>
    <row r="34" spans="1:6" ht="15" customHeight="1" x14ac:dyDescent="0.35">
      <c r="A34" s="5"/>
      <c r="B34" s="5"/>
      <c r="C34" s="5"/>
      <c r="D34" s="5"/>
      <c r="E34" s="5"/>
      <c r="F34" s="5"/>
    </row>
    <row r="35" spans="1:6" ht="15" customHeight="1" x14ac:dyDescent="0.35">
      <c r="A35" s="5" t="s">
        <v>36</v>
      </c>
      <c r="B35" s="5" t="s">
        <v>144</v>
      </c>
      <c r="C35" s="5" t="s">
        <v>136</v>
      </c>
      <c r="D35" s="17">
        <v>3104418</v>
      </c>
      <c r="E35" s="17">
        <v>1509315</v>
      </c>
      <c r="F35" s="17">
        <v>7409371</v>
      </c>
    </row>
    <row r="36" spans="1:6" ht="15" customHeight="1" x14ac:dyDescent="0.35">
      <c r="A36" s="5" t="s">
        <v>67</v>
      </c>
      <c r="B36" s="5" t="s">
        <v>67</v>
      </c>
      <c r="C36" s="5" t="s">
        <v>67</v>
      </c>
      <c r="D36" s="5" t="s">
        <v>67</v>
      </c>
      <c r="E36" s="5" t="s">
        <v>67</v>
      </c>
      <c r="F36" s="5" t="s">
        <v>67</v>
      </c>
    </row>
    <row r="37" spans="1:6" ht="15" customHeight="1" x14ac:dyDescent="0.35">
      <c r="A37" s="5"/>
      <c r="B37" s="5"/>
      <c r="C37" s="5"/>
      <c r="D37" s="5"/>
      <c r="E37" s="5"/>
      <c r="F37" s="5"/>
    </row>
    <row r="38" spans="1:6" ht="15" customHeight="1" x14ac:dyDescent="0.3">
      <c r="A38" s="8" t="s">
        <v>145</v>
      </c>
      <c r="B38" s="8" t="s">
        <v>146</v>
      </c>
      <c r="C38" s="8" t="s">
        <v>147</v>
      </c>
      <c r="D38" s="23">
        <v>588517705</v>
      </c>
      <c r="E38" s="23">
        <v>611272197</v>
      </c>
      <c r="F38" s="23">
        <v>2343415362</v>
      </c>
    </row>
    <row r="39" spans="1:6" ht="15" customHeight="1" x14ac:dyDescent="0.3">
      <c r="A39" s="8" t="s">
        <v>148</v>
      </c>
      <c r="B39" s="8" t="s">
        <v>149</v>
      </c>
      <c r="C39" s="8" t="s">
        <v>150</v>
      </c>
      <c r="D39" s="24">
        <v>0</v>
      </c>
      <c r="E39" s="24">
        <v>0</v>
      </c>
      <c r="F39" s="24">
        <v>0</v>
      </c>
    </row>
    <row r="40" spans="1:6" ht="15" customHeight="1" x14ac:dyDescent="0.35">
      <c r="A40" s="5" t="s">
        <v>9</v>
      </c>
      <c r="B40" s="5" t="s">
        <v>151</v>
      </c>
      <c r="C40" s="5" t="s">
        <v>152</v>
      </c>
      <c r="D40" s="18">
        <v>0</v>
      </c>
      <c r="E40" s="18">
        <v>0</v>
      </c>
      <c r="F40" s="18">
        <v>0</v>
      </c>
    </row>
    <row r="41" spans="1:6" ht="15" customHeight="1" x14ac:dyDescent="0.35">
      <c r="A41" s="5" t="s">
        <v>12</v>
      </c>
      <c r="B41" s="5" t="s">
        <v>153</v>
      </c>
      <c r="C41" s="5" t="s">
        <v>154</v>
      </c>
      <c r="D41" s="18">
        <v>0</v>
      </c>
      <c r="E41" s="18">
        <v>0</v>
      </c>
      <c r="F41" s="18">
        <v>0</v>
      </c>
    </row>
    <row r="42" spans="1:6" ht="15" customHeight="1" x14ac:dyDescent="0.3">
      <c r="A42" s="8" t="s">
        <v>155</v>
      </c>
      <c r="B42" s="8" t="s">
        <v>156</v>
      </c>
      <c r="C42" s="8" t="s">
        <v>157</v>
      </c>
      <c r="D42" s="23">
        <v>588517705</v>
      </c>
      <c r="E42" s="23">
        <v>611272197</v>
      </c>
      <c r="F42" s="23">
        <v>2343415362</v>
      </c>
    </row>
    <row r="43" spans="1:6" ht="15" customHeight="1" x14ac:dyDescent="0.3">
      <c r="A43" s="8" t="s">
        <v>158</v>
      </c>
      <c r="B43" s="8" t="s">
        <v>159</v>
      </c>
      <c r="C43" s="8" t="s">
        <v>160</v>
      </c>
      <c r="D43" s="23">
        <v>118719468189</v>
      </c>
      <c r="E43" s="23">
        <v>118108195992</v>
      </c>
      <c r="F43" s="23">
        <v>116965740516</v>
      </c>
    </row>
    <row r="44" spans="1:6" ht="15" customHeight="1" x14ac:dyDescent="0.3">
      <c r="A44" s="8" t="s">
        <v>161</v>
      </c>
      <c r="B44" s="8" t="s">
        <v>162</v>
      </c>
      <c r="C44" s="8" t="s">
        <v>163</v>
      </c>
      <c r="D44" s="23">
        <v>517174393</v>
      </c>
      <c r="E44" s="23">
        <v>611272197</v>
      </c>
      <c r="F44" s="23">
        <v>2270902066</v>
      </c>
    </row>
    <row r="45" spans="1:6" ht="15" customHeight="1" x14ac:dyDescent="0.35">
      <c r="A45" s="5" t="s">
        <v>9</v>
      </c>
      <c r="B45" s="5" t="s">
        <v>164</v>
      </c>
      <c r="C45" s="5" t="s">
        <v>165</v>
      </c>
      <c r="D45" s="17">
        <v>588517705</v>
      </c>
      <c r="E45" s="17">
        <v>611272197</v>
      </c>
      <c r="F45" s="17">
        <v>2343415362</v>
      </c>
    </row>
    <row r="46" spans="1:6" ht="15" customHeight="1" x14ac:dyDescent="0.35">
      <c r="A46" s="5" t="s">
        <v>12</v>
      </c>
      <c r="B46" s="5" t="s">
        <v>166</v>
      </c>
      <c r="C46" s="5" t="s">
        <v>167</v>
      </c>
      <c r="D46" s="17">
        <v>0</v>
      </c>
      <c r="E46" s="17">
        <v>0</v>
      </c>
      <c r="F46" s="17">
        <v>0</v>
      </c>
    </row>
    <row r="47" spans="1:6" ht="15" customHeight="1" x14ac:dyDescent="0.35">
      <c r="A47" s="5" t="s">
        <v>15</v>
      </c>
      <c r="B47" s="5" t="s">
        <v>168</v>
      </c>
      <c r="C47" s="5" t="s">
        <v>169</v>
      </c>
      <c r="D47" s="17">
        <v>-71343312</v>
      </c>
      <c r="E47" s="17">
        <v>0</v>
      </c>
      <c r="F47" s="17">
        <v>-72513296</v>
      </c>
    </row>
    <row r="48" spans="1:6" ht="15" customHeight="1" x14ac:dyDescent="0.3">
      <c r="A48" s="8" t="s">
        <v>170</v>
      </c>
      <c r="B48" s="8" t="s">
        <v>171</v>
      </c>
      <c r="C48" s="8" t="s">
        <v>172</v>
      </c>
      <c r="D48" s="23">
        <v>119236642582</v>
      </c>
      <c r="E48" s="23">
        <v>118719468189</v>
      </c>
      <c r="F48" s="23">
        <v>119236642582</v>
      </c>
    </row>
    <row r="49" spans="1:6" ht="15" customHeight="1" x14ac:dyDescent="0.3">
      <c r="A49" s="8" t="s">
        <v>173</v>
      </c>
      <c r="B49" s="8" t="s">
        <v>174</v>
      </c>
      <c r="C49" s="8" t="s">
        <v>175</v>
      </c>
      <c r="D49" s="32">
        <v>0</v>
      </c>
      <c r="E49" s="32">
        <v>0</v>
      </c>
      <c r="F49" s="32">
        <v>0</v>
      </c>
    </row>
    <row r="50" spans="1:6" ht="15" customHeight="1" x14ac:dyDescent="0.35">
      <c r="A50" s="5" t="s">
        <v>1</v>
      </c>
      <c r="B50" s="5" t="s">
        <v>176</v>
      </c>
      <c r="C50" s="5" t="s">
        <v>177</v>
      </c>
      <c r="D50" s="22">
        <v>0</v>
      </c>
      <c r="E50" s="22">
        <v>0</v>
      </c>
      <c r="F50" s="22">
        <v>0</v>
      </c>
    </row>
    <row r="51" spans="1:6" ht="15" customHeight="1" x14ac:dyDescent="0.35">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38"/>
  <sheetViews>
    <sheetView topLeftCell="B1" zoomScale="85" zoomScaleNormal="85" workbookViewId="0">
      <selection activeCell="D39" sqref="D39"/>
    </sheetView>
  </sheetViews>
  <sheetFormatPr defaultRowHeight="12.5" x14ac:dyDescent="0.25"/>
  <cols>
    <col min="1" max="1" width="6.54296875" customWidth="1"/>
    <col min="2" max="2" width="71.54296875" bestFit="1" customWidth="1"/>
    <col min="3" max="3" width="10.453125" customWidth="1"/>
    <col min="4" max="4" width="9" customWidth="1"/>
    <col min="5" max="5" width="41.453125" customWidth="1"/>
    <col min="6" max="6" width="25.54296875" bestFit="1" customWidth="1"/>
    <col min="7" max="7" width="29.54296875" customWidth="1"/>
  </cols>
  <sheetData>
    <row r="1" spans="1:7" ht="15" customHeight="1" x14ac:dyDescent="0.25">
      <c r="A1" s="7" t="s">
        <v>6</v>
      </c>
      <c r="B1" s="7" t="s">
        <v>178</v>
      </c>
      <c r="C1" s="7" t="s">
        <v>55</v>
      </c>
      <c r="D1" s="7" t="s">
        <v>179</v>
      </c>
      <c r="E1" s="7" t="s">
        <v>180</v>
      </c>
      <c r="F1" s="7" t="s">
        <v>181</v>
      </c>
      <c r="G1" s="7" t="s">
        <v>182</v>
      </c>
    </row>
    <row r="2" spans="1:7" ht="15" customHeight="1" x14ac:dyDescent="0.3">
      <c r="A2" s="8" t="s">
        <v>59</v>
      </c>
      <c r="B2" s="42" t="s">
        <v>183</v>
      </c>
      <c r="C2" s="42"/>
      <c r="D2" s="42"/>
      <c r="E2" s="42"/>
      <c r="F2" s="42"/>
      <c r="G2" s="42"/>
    </row>
    <row r="3" spans="1:7" ht="15" customHeight="1" x14ac:dyDescent="0.35">
      <c r="A3" s="5" t="s">
        <v>67</v>
      </c>
      <c r="B3" s="5" t="s">
        <v>67</v>
      </c>
      <c r="C3" s="5" t="s">
        <v>67</v>
      </c>
      <c r="D3" s="5" t="s">
        <v>67</v>
      </c>
      <c r="E3" s="5" t="s">
        <v>67</v>
      </c>
      <c r="F3" s="5" t="s">
        <v>67</v>
      </c>
      <c r="G3" s="5" t="s">
        <v>67</v>
      </c>
    </row>
    <row r="4" spans="1:7" ht="15" customHeight="1" x14ac:dyDescent="0.35">
      <c r="A4" s="5"/>
      <c r="B4" s="5" t="s">
        <v>184</v>
      </c>
      <c r="C4" s="5" t="s">
        <v>185</v>
      </c>
      <c r="D4" s="5"/>
      <c r="E4" s="5"/>
      <c r="F4" s="5"/>
      <c r="G4" s="5"/>
    </row>
    <row r="5" spans="1:7" ht="15" customHeight="1" x14ac:dyDescent="0.3">
      <c r="A5" s="8" t="s">
        <v>97</v>
      </c>
      <c r="B5" s="8" t="s">
        <v>186</v>
      </c>
      <c r="C5" s="8" t="s">
        <v>187</v>
      </c>
      <c r="D5" s="8" t="s">
        <v>1</v>
      </c>
      <c r="E5" s="8" t="s">
        <v>1</v>
      </c>
      <c r="F5" s="8" t="s">
        <v>1</v>
      </c>
      <c r="G5" s="8" t="s">
        <v>1</v>
      </c>
    </row>
    <row r="6" spans="1:7" ht="15" customHeight="1" x14ac:dyDescent="0.35">
      <c r="A6" s="5" t="s">
        <v>67</v>
      </c>
      <c r="B6" s="5" t="s">
        <v>67</v>
      </c>
      <c r="C6" s="5" t="s">
        <v>67</v>
      </c>
      <c r="D6" s="5" t="s">
        <v>67</v>
      </c>
      <c r="E6" s="5" t="s">
        <v>67</v>
      </c>
      <c r="F6" s="5" t="s">
        <v>67</v>
      </c>
      <c r="G6" s="5" t="s">
        <v>67</v>
      </c>
    </row>
    <row r="7" spans="1:7" ht="15" customHeight="1" x14ac:dyDescent="0.35">
      <c r="A7" s="5" t="s">
        <v>1</v>
      </c>
      <c r="B7" s="5" t="s">
        <v>184</v>
      </c>
      <c r="C7" s="5" t="s">
        <v>188</v>
      </c>
      <c r="D7" s="12"/>
      <c r="E7" s="12"/>
      <c r="F7" s="12"/>
      <c r="G7" s="12"/>
    </row>
    <row r="8" spans="1:7" ht="15" customHeight="1" x14ac:dyDescent="0.3">
      <c r="A8" s="16" t="s">
        <v>189</v>
      </c>
      <c r="B8" s="16" t="s">
        <v>190</v>
      </c>
      <c r="C8" s="16" t="s">
        <v>191</v>
      </c>
      <c r="D8" s="16" t="s">
        <v>1</v>
      </c>
      <c r="E8" s="16" t="s">
        <v>1</v>
      </c>
      <c r="F8" s="16" t="s">
        <v>1</v>
      </c>
      <c r="G8" s="16" t="s">
        <v>1</v>
      </c>
    </row>
    <row r="9" spans="1:7" ht="15" customHeight="1" x14ac:dyDescent="0.35">
      <c r="A9" s="15" t="s">
        <v>67</v>
      </c>
      <c r="B9" s="15" t="s">
        <v>67</v>
      </c>
      <c r="C9" s="15" t="s">
        <v>67</v>
      </c>
      <c r="D9" s="15" t="s">
        <v>67</v>
      </c>
      <c r="E9" s="15" t="s">
        <v>67</v>
      </c>
      <c r="F9" s="15" t="s">
        <v>67</v>
      </c>
      <c r="G9" s="15" t="s">
        <v>67</v>
      </c>
    </row>
    <row r="10" spans="1:7" ht="15" customHeight="1" x14ac:dyDescent="0.35">
      <c r="A10" s="5" t="s">
        <v>1</v>
      </c>
      <c r="B10" s="5" t="s">
        <v>184</v>
      </c>
      <c r="C10" s="5" t="s">
        <v>192</v>
      </c>
      <c r="D10" s="5" t="s">
        <v>1</v>
      </c>
      <c r="E10" s="5" t="s">
        <v>1</v>
      </c>
      <c r="F10" s="5" t="s">
        <v>1</v>
      </c>
      <c r="G10" s="5" t="s">
        <v>1</v>
      </c>
    </row>
    <row r="11" spans="1:7" ht="15" customHeight="1" x14ac:dyDescent="0.3">
      <c r="A11" s="8" t="s">
        <v>145</v>
      </c>
      <c r="B11" s="8" t="s">
        <v>193</v>
      </c>
      <c r="C11" s="8" t="s">
        <v>194</v>
      </c>
      <c r="D11" s="8" t="s">
        <v>1</v>
      </c>
      <c r="E11" s="8" t="s">
        <v>1</v>
      </c>
      <c r="F11" s="8" t="s">
        <v>1</v>
      </c>
      <c r="G11" s="8" t="s">
        <v>1</v>
      </c>
    </row>
    <row r="12" spans="1:7" ht="15" customHeight="1" x14ac:dyDescent="0.35">
      <c r="A12" s="5" t="s">
        <v>67</v>
      </c>
      <c r="B12" s="5" t="s">
        <v>67</v>
      </c>
      <c r="C12" s="5" t="s">
        <v>67</v>
      </c>
      <c r="D12" s="5" t="s">
        <v>67</v>
      </c>
      <c r="E12" s="5" t="s">
        <v>67</v>
      </c>
      <c r="F12" s="5" t="s">
        <v>67</v>
      </c>
      <c r="G12" s="5" t="s">
        <v>67</v>
      </c>
    </row>
    <row r="13" spans="1:7" ht="15" customHeight="1" x14ac:dyDescent="0.35">
      <c r="A13" s="34" t="s">
        <v>9</v>
      </c>
      <c r="B13" s="34" t="s">
        <v>330</v>
      </c>
      <c r="C13" s="34" t="s">
        <v>356</v>
      </c>
      <c r="D13" s="5"/>
      <c r="E13" s="5"/>
      <c r="F13" s="5"/>
      <c r="G13" s="5"/>
    </row>
    <row r="14" spans="1:7" ht="15" customHeight="1" x14ac:dyDescent="0.35">
      <c r="A14" s="34" t="s">
        <v>12</v>
      </c>
      <c r="B14" s="34" t="s">
        <v>357</v>
      </c>
      <c r="C14" s="34" t="s">
        <v>358</v>
      </c>
      <c r="D14" s="25"/>
      <c r="E14" s="5"/>
      <c r="F14" s="25">
        <v>0</v>
      </c>
      <c r="G14" s="28">
        <v>0</v>
      </c>
    </row>
    <row r="15" spans="1:7" ht="15" customHeight="1" x14ac:dyDescent="0.35">
      <c r="A15" s="5" t="s">
        <v>1</v>
      </c>
      <c r="B15" s="5" t="s">
        <v>184</v>
      </c>
      <c r="C15" s="5" t="s">
        <v>195</v>
      </c>
      <c r="D15" s="25"/>
      <c r="E15" s="13"/>
      <c r="F15" s="25">
        <v>0</v>
      </c>
      <c r="G15" s="28">
        <v>0</v>
      </c>
    </row>
    <row r="16" spans="1:7" ht="15" customHeight="1" x14ac:dyDescent="0.3">
      <c r="A16" s="8" t="s">
        <v>196</v>
      </c>
      <c r="B16" s="8" t="s">
        <v>197</v>
      </c>
      <c r="C16" s="8" t="s">
        <v>198</v>
      </c>
      <c r="D16" s="8" t="s">
        <v>1</v>
      </c>
      <c r="E16" s="8" t="s">
        <v>1</v>
      </c>
      <c r="F16" s="8" t="s">
        <v>1</v>
      </c>
      <c r="G16" s="8" t="s">
        <v>1</v>
      </c>
    </row>
    <row r="17" spans="1:7" ht="15" customHeight="1" x14ac:dyDescent="0.35">
      <c r="A17" s="5" t="s">
        <v>67</v>
      </c>
      <c r="B17" s="5" t="s">
        <v>67</v>
      </c>
      <c r="C17" s="5" t="s">
        <v>67</v>
      </c>
      <c r="D17" s="5" t="s">
        <v>67</v>
      </c>
      <c r="E17" s="5" t="s">
        <v>67</v>
      </c>
      <c r="F17" s="5" t="s">
        <v>67</v>
      </c>
      <c r="G17" s="5" t="s">
        <v>67</v>
      </c>
    </row>
    <row r="18" spans="1:7" ht="15" customHeight="1" x14ac:dyDescent="0.35">
      <c r="A18" s="5" t="s">
        <v>1</v>
      </c>
      <c r="B18" s="5" t="s">
        <v>184</v>
      </c>
      <c r="C18" s="5" t="s">
        <v>199</v>
      </c>
      <c r="D18" s="5" t="s">
        <v>1</v>
      </c>
      <c r="E18" s="5" t="s">
        <v>1</v>
      </c>
      <c r="F18" s="12"/>
      <c r="G18" s="12"/>
    </row>
    <row r="19" spans="1:7" ht="15" customHeight="1" x14ac:dyDescent="0.35">
      <c r="A19" s="5" t="s">
        <v>1</v>
      </c>
      <c r="B19" s="5" t="s">
        <v>200</v>
      </c>
      <c r="C19" s="5" t="s">
        <v>201</v>
      </c>
      <c r="D19" s="5"/>
      <c r="E19" s="5"/>
      <c r="F19" s="25">
        <v>0</v>
      </c>
      <c r="G19" s="28">
        <v>0</v>
      </c>
    </row>
    <row r="20" spans="1:7" ht="15" customHeight="1" x14ac:dyDescent="0.3">
      <c r="A20" s="8" t="s">
        <v>202</v>
      </c>
      <c r="B20" s="8" t="s">
        <v>203</v>
      </c>
      <c r="C20" s="8" t="s">
        <v>204</v>
      </c>
      <c r="D20" s="8" t="s">
        <v>1</v>
      </c>
      <c r="E20" s="8" t="s">
        <v>1</v>
      </c>
      <c r="F20" s="8" t="s">
        <v>1</v>
      </c>
      <c r="G20" s="8" t="s">
        <v>1</v>
      </c>
    </row>
    <row r="21" spans="1:7" ht="15" customHeight="1" x14ac:dyDescent="0.35">
      <c r="A21" s="5" t="s">
        <v>67</v>
      </c>
      <c r="B21" s="5" t="s">
        <v>67</v>
      </c>
      <c r="C21" s="5" t="s">
        <v>67</v>
      </c>
      <c r="D21" s="5" t="s">
        <v>67</v>
      </c>
      <c r="E21" s="5" t="s">
        <v>67</v>
      </c>
      <c r="F21" s="5" t="s">
        <v>67</v>
      </c>
      <c r="G21" s="5" t="s">
        <v>67</v>
      </c>
    </row>
    <row r="22" spans="1:7" ht="15" customHeight="1" x14ac:dyDescent="0.35">
      <c r="A22" s="11"/>
      <c r="B22" s="12" t="s">
        <v>337</v>
      </c>
      <c r="C22" s="12" t="s">
        <v>338</v>
      </c>
      <c r="D22" s="12"/>
      <c r="E22" s="12"/>
      <c r="F22" s="26">
        <v>0</v>
      </c>
      <c r="G22" s="26">
        <v>0</v>
      </c>
    </row>
    <row r="23" spans="1:7" ht="15" customHeight="1" x14ac:dyDescent="0.35">
      <c r="A23" s="11"/>
      <c r="B23" s="12" t="s">
        <v>339</v>
      </c>
      <c r="C23" s="12" t="s">
        <v>340</v>
      </c>
      <c r="D23" s="12"/>
      <c r="E23" s="12"/>
      <c r="F23" s="26">
        <v>0</v>
      </c>
      <c r="G23" s="28">
        <v>0</v>
      </c>
    </row>
    <row r="24" spans="1:7" ht="15" customHeight="1" x14ac:dyDescent="0.35">
      <c r="A24" s="11"/>
      <c r="B24" s="12" t="s">
        <v>341</v>
      </c>
      <c r="C24" s="12" t="s">
        <v>342</v>
      </c>
      <c r="D24" s="12"/>
      <c r="E24" s="12"/>
      <c r="F24" s="25">
        <v>4893955205</v>
      </c>
      <c r="G24" s="28">
        <v>4.0963867264953602E-2</v>
      </c>
    </row>
    <row r="25" spans="1:7" ht="15" customHeight="1" x14ac:dyDescent="0.35">
      <c r="A25" s="11"/>
      <c r="B25" s="12" t="s">
        <v>343</v>
      </c>
      <c r="C25" s="12" t="s">
        <v>344</v>
      </c>
      <c r="D25" s="12"/>
      <c r="E25" s="12"/>
      <c r="F25" s="26">
        <v>0</v>
      </c>
      <c r="G25" s="26">
        <v>0</v>
      </c>
    </row>
    <row r="26" spans="1:7" ht="15" customHeight="1" x14ac:dyDescent="0.35">
      <c r="A26" s="11"/>
      <c r="B26" s="12" t="s">
        <v>345</v>
      </c>
      <c r="C26" s="12" t="s">
        <v>346</v>
      </c>
      <c r="D26" s="12"/>
      <c r="E26" s="12"/>
      <c r="F26" s="26">
        <v>0</v>
      </c>
      <c r="G26" s="26">
        <v>0</v>
      </c>
    </row>
    <row r="27" spans="1:7" ht="15" customHeight="1" x14ac:dyDescent="0.35">
      <c r="A27" s="11"/>
      <c r="B27" s="12" t="s">
        <v>347</v>
      </c>
      <c r="C27" s="12" t="s">
        <v>348</v>
      </c>
      <c r="D27" s="12"/>
      <c r="E27" s="12"/>
      <c r="F27" s="26">
        <v>0</v>
      </c>
      <c r="G27" s="26">
        <v>0</v>
      </c>
    </row>
    <row r="28" spans="1:7" ht="15" customHeight="1" x14ac:dyDescent="0.35">
      <c r="A28" s="11"/>
      <c r="B28" s="12" t="s">
        <v>349</v>
      </c>
      <c r="C28" s="12" t="s">
        <v>350</v>
      </c>
      <c r="D28" s="12"/>
      <c r="E28" s="12"/>
      <c r="F28" s="26">
        <v>0</v>
      </c>
      <c r="G28" s="26">
        <v>0</v>
      </c>
    </row>
    <row r="29" spans="1:7" ht="15" customHeight="1" x14ac:dyDescent="0.35">
      <c r="A29" s="5" t="s">
        <v>1</v>
      </c>
      <c r="B29" s="5" t="s">
        <v>184</v>
      </c>
      <c r="C29" s="5" t="s">
        <v>205</v>
      </c>
      <c r="D29" s="5"/>
      <c r="E29" s="5"/>
      <c r="F29" s="25">
        <v>4893955205</v>
      </c>
      <c r="G29" s="28">
        <v>4.0963867264953602E-2</v>
      </c>
    </row>
    <row r="30" spans="1:7" ht="15" customHeight="1" x14ac:dyDescent="0.3">
      <c r="A30" s="8" t="s">
        <v>206</v>
      </c>
      <c r="B30" s="8" t="s">
        <v>65</v>
      </c>
      <c r="C30" s="8" t="s">
        <v>207</v>
      </c>
      <c r="D30" s="8" t="s">
        <v>1</v>
      </c>
      <c r="E30" s="8" t="s">
        <v>1</v>
      </c>
      <c r="F30" s="8" t="s">
        <v>1</v>
      </c>
      <c r="G30" s="8" t="s">
        <v>1</v>
      </c>
    </row>
    <row r="31" spans="1:7" ht="15" customHeight="1" x14ac:dyDescent="0.35">
      <c r="A31" s="5" t="s">
        <v>1</v>
      </c>
      <c r="B31" s="5" t="s">
        <v>208</v>
      </c>
      <c r="C31" s="5" t="s">
        <v>209</v>
      </c>
      <c r="D31" s="5"/>
      <c r="E31" s="5"/>
      <c r="F31" s="25">
        <v>1076093200</v>
      </c>
      <c r="G31" s="28">
        <v>9.00722159542512E-3</v>
      </c>
    </row>
    <row r="32" spans="1:7" ht="15" customHeight="1" x14ac:dyDescent="0.35">
      <c r="A32" s="5" t="s">
        <v>67</v>
      </c>
      <c r="B32" s="5" t="s">
        <v>67</v>
      </c>
      <c r="C32" s="5" t="s">
        <v>67</v>
      </c>
      <c r="D32" s="5" t="s">
        <v>67</v>
      </c>
      <c r="E32" s="5" t="s">
        <v>67</v>
      </c>
      <c r="F32" s="5" t="s">
        <v>67</v>
      </c>
      <c r="G32" s="5" t="s">
        <v>67</v>
      </c>
    </row>
    <row r="33" spans="1:7" ht="15" customHeight="1" x14ac:dyDescent="0.35">
      <c r="A33" s="5" t="s">
        <v>1</v>
      </c>
      <c r="B33" s="5" t="s">
        <v>68</v>
      </c>
      <c r="C33" s="5" t="s">
        <v>210</v>
      </c>
      <c r="D33" s="5"/>
      <c r="E33" s="5"/>
      <c r="F33" s="25">
        <v>100500000000</v>
      </c>
      <c r="G33" s="28">
        <v>0.84121502704433404</v>
      </c>
    </row>
    <row r="34" spans="1:7" ht="15" customHeight="1" x14ac:dyDescent="0.35">
      <c r="A34" s="5" t="s">
        <v>67</v>
      </c>
      <c r="B34" s="5" t="s">
        <v>67</v>
      </c>
      <c r="C34" s="5" t="s">
        <v>67</v>
      </c>
      <c r="D34" s="5" t="s">
        <v>67</v>
      </c>
      <c r="E34" s="5" t="s">
        <v>67</v>
      </c>
      <c r="F34" s="5" t="s">
        <v>67</v>
      </c>
      <c r="G34" s="5" t="s">
        <v>67</v>
      </c>
    </row>
    <row r="35" spans="1:7" ht="15" customHeight="1" x14ac:dyDescent="0.35">
      <c r="A35" s="5" t="s">
        <v>1</v>
      </c>
      <c r="B35" s="12" t="s">
        <v>351</v>
      </c>
      <c r="C35" s="12">
        <v>2261.1</v>
      </c>
      <c r="D35" s="12"/>
      <c r="E35" s="12"/>
      <c r="F35" s="25">
        <v>13000000000</v>
      </c>
      <c r="G35" s="28">
        <v>0.108813884095287</v>
      </c>
    </row>
    <row r="36" spans="1:7" ht="15" customHeight="1" x14ac:dyDescent="0.35">
      <c r="A36" s="5" t="s">
        <v>1</v>
      </c>
      <c r="B36" s="5" t="s">
        <v>184</v>
      </c>
      <c r="C36" s="5" t="s">
        <v>211</v>
      </c>
      <c r="D36" s="5"/>
      <c r="E36" s="5"/>
      <c r="F36" s="25">
        <v>114576093200</v>
      </c>
      <c r="G36" s="28">
        <v>0.95903613273504695</v>
      </c>
    </row>
    <row r="37" spans="1:7" ht="15" customHeight="1" x14ac:dyDescent="0.3">
      <c r="A37" s="8" t="s">
        <v>161</v>
      </c>
      <c r="B37" s="8" t="s">
        <v>212</v>
      </c>
      <c r="C37" s="8" t="s">
        <v>213</v>
      </c>
      <c r="D37" s="8"/>
      <c r="E37" s="8"/>
      <c r="F37" s="27">
        <v>119470048405</v>
      </c>
      <c r="G37" s="29">
        <v>1</v>
      </c>
    </row>
    <row r="38" spans="1:7" ht="15" customHeight="1" x14ac:dyDescent="0.35">
      <c r="A38" s="9" t="s">
        <v>1</v>
      </c>
      <c r="B38" s="9" t="s">
        <v>1</v>
      </c>
      <c r="C38" s="9" t="s">
        <v>1</v>
      </c>
      <c r="D38" s="9" t="s">
        <v>1</v>
      </c>
      <c r="E38" s="9" t="s">
        <v>1</v>
      </c>
      <c r="F38" s="9" t="s">
        <v>1</v>
      </c>
      <c r="G3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G42" sqref="G42"/>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43" t="s">
        <v>6</v>
      </c>
      <c r="B1" s="43" t="s">
        <v>214</v>
      </c>
      <c r="C1" s="43" t="s">
        <v>215</v>
      </c>
      <c r="D1" s="43" t="s">
        <v>216</v>
      </c>
      <c r="E1" s="43" t="s">
        <v>217</v>
      </c>
      <c r="F1" s="43" t="s">
        <v>218</v>
      </c>
      <c r="G1" s="43" t="s">
        <v>219</v>
      </c>
      <c r="H1" s="43"/>
      <c r="I1" s="43" t="s">
        <v>220</v>
      </c>
      <c r="J1" s="43"/>
    </row>
    <row r="2" spans="1:10" ht="15" customHeight="1" x14ac:dyDescent="0.25">
      <c r="A2" s="43"/>
      <c r="B2" s="43"/>
      <c r="C2" s="43"/>
      <c r="D2" s="43"/>
      <c r="E2" s="43"/>
      <c r="F2" s="43"/>
      <c r="G2" s="7" t="s">
        <v>221</v>
      </c>
      <c r="H2" s="7" t="s">
        <v>222</v>
      </c>
      <c r="I2" s="7" t="s">
        <v>221</v>
      </c>
      <c r="J2" s="7" t="s">
        <v>223</v>
      </c>
    </row>
    <row r="3" spans="1:10" ht="15" customHeight="1" x14ac:dyDescent="0.35">
      <c r="A3" s="5" t="s">
        <v>9</v>
      </c>
      <c r="B3" s="5" t="s">
        <v>224</v>
      </c>
      <c r="C3" s="5" t="s">
        <v>1</v>
      </c>
      <c r="D3" s="5" t="s">
        <v>1</v>
      </c>
      <c r="E3" s="5" t="s">
        <v>1</v>
      </c>
      <c r="F3" s="5" t="s">
        <v>1</v>
      </c>
      <c r="G3" s="5" t="s">
        <v>1</v>
      </c>
      <c r="H3" s="5" t="s">
        <v>1</v>
      </c>
      <c r="I3" s="5" t="s">
        <v>1</v>
      </c>
      <c r="J3" s="5" t="s">
        <v>1</v>
      </c>
    </row>
    <row r="4" spans="1:10" ht="15" customHeight="1" x14ac:dyDescent="0.35">
      <c r="A4" s="5" t="s">
        <v>67</v>
      </c>
      <c r="B4" s="5" t="s">
        <v>67</v>
      </c>
      <c r="C4" s="5" t="s">
        <v>67</v>
      </c>
      <c r="D4" s="5" t="s">
        <v>67</v>
      </c>
      <c r="E4" s="5" t="s">
        <v>67</v>
      </c>
      <c r="F4" s="5" t="s">
        <v>67</v>
      </c>
      <c r="G4" s="5" t="s">
        <v>67</v>
      </c>
      <c r="H4" s="5" t="s">
        <v>67</v>
      </c>
      <c r="I4" s="5" t="s">
        <v>67</v>
      </c>
      <c r="J4" s="5" t="s">
        <v>67</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59</v>
      </c>
      <c r="B6" s="8" t="s">
        <v>225</v>
      </c>
      <c r="C6" s="8" t="s">
        <v>1</v>
      </c>
      <c r="D6" s="8" t="s">
        <v>1</v>
      </c>
      <c r="E6" s="8" t="s">
        <v>1</v>
      </c>
      <c r="F6" s="8" t="s">
        <v>1</v>
      </c>
      <c r="G6" s="8" t="s">
        <v>1</v>
      </c>
      <c r="H6" s="8" t="s">
        <v>1</v>
      </c>
      <c r="I6" s="8" t="s">
        <v>1</v>
      </c>
      <c r="J6" s="8" t="s">
        <v>1</v>
      </c>
    </row>
    <row r="7" spans="1:10" ht="15" customHeight="1" x14ac:dyDescent="0.35">
      <c r="A7" s="5" t="s">
        <v>12</v>
      </c>
      <c r="B7" s="5" t="s">
        <v>226</v>
      </c>
      <c r="C7" s="5" t="s">
        <v>1</v>
      </c>
      <c r="D7" s="5" t="s">
        <v>1</v>
      </c>
      <c r="E7" s="5" t="s">
        <v>1</v>
      </c>
      <c r="F7" s="5" t="s">
        <v>1</v>
      </c>
      <c r="G7" s="5" t="s">
        <v>1</v>
      </c>
      <c r="H7" s="5" t="s">
        <v>1</v>
      </c>
      <c r="I7" s="5" t="s">
        <v>1</v>
      </c>
      <c r="J7" s="5" t="s">
        <v>1</v>
      </c>
    </row>
    <row r="8" spans="1:10" ht="15" customHeight="1" x14ac:dyDescent="0.35">
      <c r="A8" s="5" t="s">
        <v>67</v>
      </c>
      <c r="B8" s="5" t="s">
        <v>67</v>
      </c>
      <c r="C8" s="5" t="s">
        <v>67</v>
      </c>
      <c r="D8" s="5" t="s">
        <v>67</v>
      </c>
      <c r="E8" s="5" t="s">
        <v>67</v>
      </c>
      <c r="F8" s="5" t="s">
        <v>67</v>
      </c>
      <c r="G8" s="5" t="s">
        <v>67</v>
      </c>
      <c r="H8" s="5" t="s">
        <v>67</v>
      </c>
      <c r="I8" s="5" t="s">
        <v>67</v>
      </c>
      <c r="J8" s="5" t="s">
        <v>67</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97</v>
      </c>
      <c r="B10" s="8" t="s">
        <v>227</v>
      </c>
      <c r="C10" s="8" t="s">
        <v>1</v>
      </c>
      <c r="D10" s="8" t="s">
        <v>1</v>
      </c>
      <c r="E10" s="8" t="s">
        <v>1</v>
      </c>
      <c r="F10" s="8" t="s">
        <v>1</v>
      </c>
      <c r="G10" s="8" t="s">
        <v>1</v>
      </c>
      <c r="H10" s="8" t="s">
        <v>1</v>
      </c>
      <c r="I10" s="8" t="s">
        <v>1</v>
      </c>
      <c r="J10" s="8" t="s">
        <v>1</v>
      </c>
    </row>
    <row r="11" spans="1:10" ht="15" customHeight="1" x14ac:dyDescent="0.3">
      <c r="A11" s="8" t="s">
        <v>228</v>
      </c>
      <c r="B11" s="8" t="s">
        <v>229</v>
      </c>
      <c r="C11" s="8" t="s">
        <v>1</v>
      </c>
      <c r="D11" s="8" t="s">
        <v>1</v>
      </c>
      <c r="E11" s="8" t="s">
        <v>1</v>
      </c>
      <c r="F11" s="8" t="s">
        <v>1</v>
      </c>
      <c r="G11" s="8" t="s">
        <v>1</v>
      </c>
      <c r="H11" s="8" t="s">
        <v>1</v>
      </c>
      <c r="I11" s="8" t="s">
        <v>1</v>
      </c>
      <c r="J11" s="8" t="s">
        <v>1</v>
      </c>
    </row>
    <row r="12" spans="1:10" ht="15" customHeight="1" x14ac:dyDescent="0.35">
      <c r="A12" s="5" t="s">
        <v>15</v>
      </c>
      <c r="B12" s="5" t="s">
        <v>230</v>
      </c>
      <c r="C12" s="5" t="s">
        <v>1</v>
      </c>
      <c r="D12" s="5" t="s">
        <v>1</v>
      </c>
      <c r="E12" s="5" t="s">
        <v>1</v>
      </c>
      <c r="F12" s="5" t="s">
        <v>1</v>
      </c>
      <c r="G12" s="5" t="s">
        <v>1</v>
      </c>
      <c r="H12" s="5" t="s">
        <v>1</v>
      </c>
      <c r="I12" s="5" t="s">
        <v>1</v>
      </c>
      <c r="J12" s="5" t="s">
        <v>1</v>
      </c>
    </row>
    <row r="13" spans="1:10" ht="15" customHeight="1" x14ac:dyDescent="0.35">
      <c r="A13" s="5" t="s">
        <v>67</v>
      </c>
      <c r="B13" s="5" t="s">
        <v>67</v>
      </c>
      <c r="C13" s="5" t="s">
        <v>67</v>
      </c>
      <c r="D13" s="5" t="s">
        <v>67</v>
      </c>
      <c r="E13" s="5" t="s">
        <v>67</v>
      </c>
      <c r="F13" s="5" t="s">
        <v>67</v>
      </c>
      <c r="G13" s="5" t="s">
        <v>67</v>
      </c>
      <c r="H13" s="5" t="s">
        <v>67</v>
      </c>
      <c r="I13" s="5" t="s">
        <v>67</v>
      </c>
      <c r="J13" s="5" t="s">
        <v>67</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145</v>
      </c>
      <c r="B15" s="8" t="s">
        <v>231</v>
      </c>
      <c r="C15" s="8" t="s">
        <v>1</v>
      </c>
      <c r="D15" s="8" t="s">
        <v>1</v>
      </c>
      <c r="E15" s="8" t="s">
        <v>1</v>
      </c>
      <c r="F15" s="8" t="s">
        <v>1</v>
      </c>
      <c r="G15" s="8" t="s">
        <v>1</v>
      </c>
      <c r="H15" s="8" t="s">
        <v>1</v>
      </c>
      <c r="I15" s="8" t="s">
        <v>1</v>
      </c>
      <c r="J15" s="8" t="s">
        <v>1</v>
      </c>
    </row>
    <row r="16" spans="1:10" ht="15" customHeight="1" x14ac:dyDescent="0.35">
      <c r="A16" s="5" t="s">
        <v>18</v>
      </c>
      <c r="B16" s="5" t="s">
        <v>232</v>
      </c>
      <c r="C16" s="5" t="s">
        <v>1</v>
      </c>
      <c r="D16" s="5" t="s">
        <v>1</v>
      </c>
      <c r="E16" s="5" t="s">
        <v>1</v>
      </c>
      <c r="F16" s="5" t="s">
        <v>1</v>
      </c>
      <c r="G16" s="5" t="s">
        <v>1</v>
      </c>
      <c r="H16" s="5" t="s">
        <v>1</v>
      </c>
      <c r="I16" s="5" t="s">
        <v>1</v>
      </c>
      <c r="J16" s="5" t="s">
        <v>1</v>
      </c>
    </row>
    <row r="17" spans="1:10" ht="15" customHeight="1" x14ac:dyDescent="0.35">
      <c r="A17" s="5" t="s">
        <v>67</v>
      </c>
      <c r="B17" s="5" t="s">
        <v>67</v>
      </c>
      <c r="C17" s="5" t="s">
        <v>67</v>
      </c>
      <c r="D17" s="5" t="s">
        <v>67</v>
      </c>
      <c r="E17" s="5" t="s">
        <v>67</v>
      </c>
      <c r="F17" s="5" t="s">
        <v>67</v>
      </c>
      <c r="G17" s="5" t="s">
        <v>67</v>
      </c>
      <c r="H17" s="5" t="s">
        <v>67</v>
      </c>
      <c r="I17" s="5" t="s">
        <v>67</v>
      </c>
      <c r="J17" s="5" t="s">
        <v>67</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148</v>
      </c>
      <c r="B19" s="8" t="s">
        <v>233</v>
      </c>
      <c r="C19" s="8" t="s">
        <v>1</v>
      </c>
      <c r="D19" s="8" t="s">
        <v>1</v>
      </c>
      <c r="E19" s="8" t="s">
        <v>1</v>
      </c>
      <c r="F19" s="8" t="s">
        <v>1</v>
      </c>
      <c r="G19" s="8" t="s">
        <v>1</v>
      </c>
      <c r="H19" s="8" t="s">
        <v>1</v>
      </c>
      <c r="I19" s="8" t="s">
        <v>1</v>
      </c>
      <c r="J19" s="8" t="s">
        <v>1</v>
      </c>
    </row>
    <row r="20" spans="1:10" ht="15" customHeight="1" x14ac:dyDescent="0.3">
      <c r="A20" s="8" t="s">
        <v>234</v>
      </c>
      <c r="B20" s="8" t="s">
        <v>235</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zoomScaleNormal="100" workbookViewId="0">
      <selection activeCell="D28" sqref="D28:E29"/>
    </sheetView>
  </sheetViews>
  <sheetFormatPr defaultRowHeight="12.5" x14ac:dyDescent="0.25"/>
  <cols>
    <col min="1" max="1" width="6.54296875" customWidth="1"/>
    <col min="2" max="2" width="55" customWidth="1"/>
    <col min="3" max="3" width="10.453125" customWidth="1"/>
    <col min="4" max="4" width="17.54296875" bestFit="1" customWidth="1"/>
    <col min="5" max="5" width="18.54296875" customWidth="1"/>
  </cols>
  <sheetData>
    <row r="1" spans="1:5" ht="15" customHeight="1" x14ac:dyDescent="0.25">
      <c r="A1" s="7" t="s">
        <v>6</v>
      </c>
      <c r="B1" s="7" t="s">
        <v>118</v>
      </c>
      <c r="C1" s="7" t="s">
        <v>55</v>
      </c>
      <c r="D1" s="7" t="s">
        <v>236</v>
      </c>
      <c r="E1" s="7" t="s">
        <v>237</v>
      </c>
    </row>
    <row r="2" spans="1:5" ht="15" customHeight="1" x14ac:dyDescent="0.3">
      <c r="A2" s="8" t="s">
        <v>59</v>
      </c>
      <c r="B2" s="8" t="s">
        <v>238</v>
      </c>
      <c r="C2" s="8" t="s">
        <v>185</v>
      </c>
      <c r="D2" s="8" t="s">
        <v>1</v>
      </c>
      <c r="E2" s="8" t="s">
        <v>1</v>
      </c>
    </row>
    <row r="3" spans="1:5" ht="15" customHeight="1" x14ac:dyDescent="0.35">
      <c r="A3" s="5" t="s">
        <v>9</v>
      </c>
      <c r="B3" s="5" t="s">
        <v>239</v>
      </c>
      <c r="C3" s="5" t="s">
        <v>240</v>
      </c>
      <c r="D3" s="28">
        <v>8.8789918426108207E-3</v>
      </c>
      <c r="E3" s="28">
        <v>9.1750606833207494E-3</v>
      </c>
    </row>
    <row r="4" spans="1:5" ht="15" customHeight="1" x14ac:dyDescent="0.35">
      <c r="A4" s="5" t="s">
        <v>12</v>
      </c>
      <c r="B4" s="5" t="s">
        <v>241</v>
      </c>
      <c r="C4" s="5" t="s">
        <v>242</v>
      </c>
      <c r="D4" s="28">
        <v>2.9337443331561601E-3</v>
      </c>
      <c r="E4" s="28">
        <v>2.9473477350309002E-3</v>
      </c>
    </row>
    <row r="5" spans="1:5" ht="15" customHeight="1" x14ac:dyDescent="0.35">
      <c r="A5" s="5" t="s">
        <v>15</v>
      </c>
      <c r="B5" s="5" t="s">
        <v>243</v>
      </c>
      <c r="C5" s="5" t="s">
        <v>244</v>
      </c>
      <c r="D5" s="28">
        <v>4.6992837707643198E-3</v>
      </c>
      <c r="E5" s="28">
        <v>4.72107375598378E-3</v>
      </c>
    </row>
    <row r="6" spans="1:5" ht="15" customHeight="1" x14ac:dyDescent="0.35">
      <c r="A6" s="5" t="s">
        <v>18</v>
      </c>
      <c r="B6" s="5" t="s">
        <v>245</v>
      </c>
      <c r="C6" s="5" t="s">
        <v>246</v>
      </c>
      <c r="D6" s="28">
        <v>1.42795176332062E-3</v>
      </c>
      <c r="E6" s="28">
        <v>1.3412908574188601E-3</v>
      </c>
    </row>
    <row r="7" spans="1:5" ht="15" customHeight="1" x14ac:dyDescent="0.35">
      <c r="A7" s="5" t="s">
        <v>21</v>
      </c>
      <c r="B7" s="5" t="s">
        <v>247</v>
      </c>
      <c r="C7" s="5" t="s">
        <v>248</v>
      </c>
      <c r="D7" s="12"/>
      <c r="E7" s="12"/>
    </row>
    <row r="8" spans="1:5" ht="15" customHeight="1" x14ac:dyDescent="0.35">
      <c r="A8" s="5" t="s">
        <v>24</v>
      </c>
      <c r="B8" s="5" t="s">
        <v>249</v>
      </c>
      <c r="C8" s="5" t="s">
        <v>250</v>
      </c>
      <c r="D8" s="12"/>
      <c r="E8" s="12"/>
    </row>
    <row r="9" spans="1:5" ht="15" customHeight="1" x14ac:dyDescent="0.35">
      <c r="A9" s="5" t="s">
        <v>27</v>
      </c>
      <c r="B9" s="5" t="s">
        <v>251</v>
      </c>
      <c r="C9" s="5" t="s">
        <v>252</v>
      </c>
      <c r="D9" s="28">
        <v>1.5122393469877099E-3</v>
      </c>
      <c r="E9" s="28">
        <v>1.5192514098097401E-3</v>
      </c>
    </row>
    <row r="10" spans="1:5" ht="15" customHeight="1" x14ac:dyDescent="0.35">
      <c r="A10" s="5" t="s">
        <v>30</v>
      </c>
      <c r="B10" s="5" t="s">
        <v>253</v>
      </c>
      <c r="C10" s="5" t="s">
        <v>254</v>
      </c>
      <c r="D10" s="28">
        <v>1.9765185926779401E-2</v>
      </c>
      <c r="E10" s="28">
        <v>1.9856893037670499E-2</v>
      </c>
    </row>
    <row r="11" spans="1:5" ht="15" customHeight="1" x14ac:dyDescent="0.35">
      <c r="A11" s="5" t="s">
        <v>33</v>
      </c>
      <c r="B11" s="5" t="s">
        <v>255</v>
      </c>
      <c r="C11" s="5" t="s">
        <v>256</v>
      </c>
      <c r="D11" s="28">
        <v>0</v>
      </c>
      <c r="E11" s="28">
        <v>0</v>
      </c>
    </row>
    <row r="12" spans="1:5" ht="15" customHeight="1" x14ac:dyDescent="0.35">
      <c r="A12" s="5" t="s">
        <v>36</v>
      </c>
      <c r="B12" s="5" t="s">
        <v>257</v>
      </c>
      <c r="C12" s="5" t="s">
        <v>250</v>
      </c>
      <c r="D12" s="12"/>
      <c r="E12" s="12"/>
    </row>
    <row r="13" spans="1:5" ht="15" customHeight="1" x14ac:dyDescent="0.3">
      <c r="A13" s="8" t="s">
        <v>97</v>
      </c>
      <c r="B13" s="8" t="s">
        <v>258</v>
      </c>
      <c r="C13" s="8" t="s">
        <v>259</v>
      </c>
      <c r="D13" s="13" t="s">
        <v>1</v>
      </c>
      <c r="E13" s="13" t="s">
        <v>1</v>
      </c>
    </row>
    <row r="14" spans="1:5" ht="15" customHeight="1" x14ac:dyDescent="0.35">
      <c r="A14" s="5" t="s">
        <v>9</v>
      </c>
      <c r="B14" s="5" t="s">
        <v>260</v>
      </c>
      <c r="C14" s="5" t="s">
        <v>261</v>
      </c>
      <c r="D14" s="30">
        <v>100021190800</v>
      </c>
      <c r="E14" s="30">
        <v>100021190800</v>
      </c>
    </row>
    <row r="15" spans="1:5" ht="15" customHeight="1" x14ac:dyDescent="0.35">
      <c r="A15" s="5"/>
      <c r="B15" s="5" t="s">
        <v>262</v>
      </c>
      <c r="C15" s="5" t="s">
        <v>263</v>
      </c>
      <c r="D15" s="30">
        <v>100021190800</v>
      </c>
      <c r="E15" s="30">
        <v>100021190800</v>
      </c>
    </row>
    <row r="16" spans="1:5" ht="15" customHeight="1" x14ac:dyDescent="0.35">
      <c r="A16" s="5"/>
      <c r="B16" s="5" t="s">
        <v>264</v>
      </c>
      <c r="C16" s="5" t="s">
        <v>265</v>
      </c>
      <c r="D16" s="31">
        <v>10002119.08</v>
      </c>
      <c r="E16" s="31">
        <v>10002119.08</v>
      </c>
    </row>
    <row r="17" spans="1:5" ht="15" customHeight="1" x14ac:dyDescent="0.35">
      <c r="A17" s="5" t="s">
        <v>12</v>
      </c>
      <c r="B17" s="5" t="s">
        <v>266</v>
      </c>
      <c r="C17" s="5" t="s">
        <v>267</v>
      </c>
      <c r="D17" s="30">
        <v>-60000000</v>
      </c>
      <c r="E17" s="30">
        <v>0</v>
      </c>
    </row>
    <row r="18" spans="1:5" ht="15" customHeight="1" x14ac:dyDescent="0.35">
      <c r="A18" s="5"/>
      <c r="B18" s="5" t="s">
        <v>268</v>
      </c>
      <c r="C18" s="5" t="s">
        <v>269</v>
      </c>
      <c r="D18" s="30">
        <v>0</v>
      </c>
      <c r="E18" s="30">
        <v>0</v>
      </c>
    </row>
    <row r="19" spans="1:5" ht="15" customHeight="1" x14ac:dyDescent="0.35">
      <c r="A19" s="5"/>
      <c r="B19" s="5" t="s">
        <v>270</v>
      </c>
      <c r="C19" s="5" t="s">
        <v>271</v>
      </c>
      <c r="D19" s="30">
        <v>0</v>
      </c>
      <c r="E19" s="30">
        <v>0</v>
      </c>
    </row>
    <row r="20" spans="1:5" ht="15" customHeight="1" x14ac:dyDescent="0.35">
      <c r="A20" s="5"/>
      <c r="B20" s="5" t="s">
        <v>272</v>
      </c>
      <c r="C20" s="5" t="s">
        <v>273</v>
      </c>
      <c r="D20" s="30">
        <v>-6000</v>
      </c>
      <c r="E20" s="30">
        <v>0</v>
      </c>
    </row>
    <row r="21" spans="1:5" ht="15" customHeight="1" x14ac:dyDescent="0.35">
      <c r="A21" s="5"/>
      <c r="B21" s="5" t="s">
        <v>274</v>
      </c>
      <c r="C21" s="5">
        <v>22782</v>
      </c>
      <c r="D21" s="30">
        <v>-60000000</v>
      </c>
      <c r="E21" s="30">
        <v>0</v>
      </c>
    </row>
    <row r="22" spans="1:5" ht="15" customHeight="1" x14ac:dyDescent="0.35">
      <c r="A22" s="5" t="s">
        <v>15</v>
      </c>
      <c r="B22" s="5" t="s">
        <v>275</v>
      </c>
      <c r="C22" s="5" t="s">
        <v>276</v>
      </c>
      <c r="D22" s="30">
        <v>99961190800</v>
      </c>
      <c r="E22" s="30">
        <v>100021190800</v>
      </c>
    </row>
    <row r="23" spans="1:5" ht="15" customHeight="1" x14ac:dyDescent="0.35">
      <c r="A23" s="5"/>
      <c r="B23" s="5" t="s">
        <v>277</v>
      </c>
      <c r="C23" s="5" t="s">
        <v>278</v>
      </c>
      <c r="D23" s="30">
        <v>99961190800</v>
      </c>
      <c r="E23" s="30">
        <v>100021190800</v>
      </c>
    </row>
    <row r="24" spans="1:5" ht="15" customHeight="1" x14ac:dyDescent="0.35">
      <c r="A24" s="5"/>
      <c r="B24" s="5" t="s">
        <v>279</v>
      </c>
      <c r="C24" s="5" t="s">
        <v>280</v>
      </c>
      <c r="D24" s="31">
        <v>9996119.0800000001</v>
      </c>
      <c r="E24" s="31">
        <v>10002119.08</v>
      </c>
    </row>
    <row r="25" spans="1:5" ht="15" customHeight="1" x14ac:dyDescent="0.35">
      <c r="A25" s="5" t="s">
        <v>18</v>
      </c>
      <c r="B25" s="5" t="s">
        <v>281</v>
      </c>
      <c r="C25" s="5" t="s">
        <v>282</v>
      </c>
      <c r="D25" s="28">
        <v>0.99665077619303399</v>
      </c>
      <c r="E25" s="28">
        <v>0.99605291241943505</v>
      </c>
    </row>
    <row r="26" spans="1:5" ht="15" customHeight="1" x14ac:dyDescent="0.35">
      <c r="A26" s="5" t="s">
        <v>21</v>
      </c>
      <c r="B26" s="5" t="s">
        <v>283</v>
      </c>
      <c r="C26" s="5" t="s">
        <v>284</v>
      </c>
      <c r="D26" s="28">
        <v>0.99829999999999997</v>
      </c>
      <c r="E26" s="28">
        <v>0.99819999999999998</v>
      </c>
    </row>
    <row r="27" spans="1:5" ht="15" customHeight="1" x14ac:dyDescent="0.35">
      <c r="A27" s="5" t="s">
        <v>24</v>
      </c>
      <c r="B27" s="5" t="s">
        <v>285</v>
      </c>
      <c r="C27" s="5" t="s">
        <v>286</v>
      </c>
      <c r="D27" s="28">
        <v>0.99629999999999996</v>
      </c>
      <c r="E27" s="28">
        <v>0.99570000000000003</v>
      </c>
    </row>
    <row r="28" spans="1:5" ht="15" customHeight="1" x14ac:dyDescent="0.35">
      <c r="A28" s="5" t="s">
        <v>27</v>
      </c>
      <c r="B28" s="5" t="s">
        <v>287</v>
      </c>
      <c r="C28" s="5" t="s">
        <v>288</v>
      </c>
      <c r="D28" s="30">
        <v>120</v>
      </c>
      <c r="E28" s="30">
        <v>121</v>
      </c>
    </row>
    <row r="29" spans="1:5" ht="15" customHeight="1" x14ac:dyDescent="0.35">
      <c r="A29" s="5" t="s">
        <v>30</v>
      </c>
      <c r="B29" s="5" t="s">
        <v>289</v>
      </c>
      <c r="C29" s="5" t="s">
        <v>290</v>
      </c>
      <c r="D29" s="31">
        <v>11928.29</v>
      </c>
      <c r="E29" s="31">
        <v>11869.43</v>
      </c>
    </row>
    <row r="30" spans="1:5" ht="15" customHeight="1" x14ac:dyDescent="0.35">
      <c r="A30" s="5" t="s">
        <v>33</v>
      </c>
      <c r="B30" s="5" t="s">
        <v>291</v>
      </c>
      <c r="C30" s="5" t="s">
        <v>292</v>
      </c>
      <c r="D30" s="5"/>
      <c r="E30" s="5"/>
    </row>
    <row r="31" spans="1:5" ht="15" customHeight="1" x14ac:dyDescent="0.35">
      <c r="A31" s="9" t="s">
        <v>293</v>
      </c>
      <c r="B31" s="9" t="s">
        <v>293</v>
      </c>
      <c r="C31" s="9" t="s">
        <v>293</v>
      </c>
      <c r="D31" s="9" t="s">
        <v>293</v>
      </c>
      <c r="E31" s="9"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B33" sqref="B3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 customWidth="1"/>
  </cols>
  <sheetData>
    <row r="1" spans="1:6" ht="15" customHeight="1" x14ac:dyDescent="0.25">
      <c r="A1" s="43" t="s">
        <v>6</v>
      </c>
      <c r="B1" s="43" t="s">
        <v>294</v>
      </c>
      <c r="C1" s="43" t="s">
        <v>295</v>
      </c>
      <c r="D1" s="43" t="s">
        <v>296</v>
      </c>
      <c r="E1" s="43"/>
      <c r="F1" s="43"/>
    </row>
    <row r="2" spans="1:6" ht="15" customHeight="1" x14ac:dyDescent="0.25">
      <c r="A2" s="43"/>
      <c r="B2" s="43"/>
      <c r="C2" s="43"/>
      <c r="D2" s="7" t="s">
        <v>297</v>
      </c>
      <c r="E2" s="7" t="s">
        <v>298</v>
      </c>
      <c r="F2" s="7" t="s">
        <v>299</v>
      </c>
    </row>
    <row r="3" spans="1:6" ht="15" customHeight="1" x14ac:dyDescent="0.3">
      <c r="A3" s="8" t="s">
        <v>59</v>
      </c>
      <c r="B3" s="8" t="s">
        <v>300</v>
      </c>
      <c r="C3" s="8"/>
      <c r="D3" s="8"/>
      <c r="E3" s="8"/>
      <c r="F3" s="8"/>
    </row>
    <row r="4" spans="1:6" ht="15" customHeight="1" x14ac:dyDescent="0.35">
      <c r="A4" s="5" t="s">
        <v>67</v>
      </c>
      <c r="B4" s="5" t="s">
        <v>67</v>
      </c>
      <c r="C4" s="5" t="s">
        <v>67</v>
      </c>
      <c r="D4" s="5" t="s">
        <v>67</v>
      </c>
      <c r="E4" s="5" t="s">
        <v>67</v>
      </c>
      <c r="F4" s="5" t="s">
        <v>67</v>
      </c>
    </row>
    <row r="5" spans="1:6" ht="15" customHeight="1" x14ac:dyDescent="0.35">
      <c r="A5" s="5"/>
      <c r="B5" s="5"/>
      <c r="C5" s="5" t="s">
        <v>1</v>
      </c>
      <c r="D5" s="5" t="s">
        <v>1</v>
      </c>
      <c r="E5" s="5" t="s">
        <v>1</v>
      </c>
      <c r="F5" s="5" t="s">
        <v>1</v>
      </c>
    </row>
    <row r="6" spans="1:6" ht="15" customHeight="1" x14ac:dyDescent="0.3">
      <c r="A6" s="8" t="s">
        <v>97</v>
      </c>
      <c r="B6" s="8" t="s">
        <v>301</v>
      </c>
      <c r="C6" s="8"/>
      <c r="D6" s="8"/>
      <c r="E6" s="8"/>
      <c r="F6" s="8"/>
    </row>
    <row r="7" spans="1:6" ht="15" customHeight="1" x14ac:dyDescent="0.35">
      <c r="A7" s="5" t="s">
        <v>67</v>
      </c>
      <c r="B7" s="5" t="s">
        <v>67</v>
      </c>
      <c r="C7" s="5" t="s">
        <v>67</v>
      </c>
      <c r="D7" s="5" t="s">
        <v>67</v>
      </c>
      <c r="E7" s="5" t="s">
        <v>67</v>
      </c>
      <c r="F7" s="5" t="s">
        <v>67</v>
      </c>
    </row>
    <row r="8" spans="1:6" ht="15" customHeight="1" x14ac:dyDescent="0.35">
      <c r="A8" s="5"/>
      <c r="B8" s="5"/>
      <c r="C8" s="5" t="s">
        <v>1</v>
      </c>
      <c r="D8" s="5" t="s">
        <v>1</v>
      </c>
      <c r="E8" s="5" t="s">
        <v>1</v>
      </c>
      <c r="F8" s="5" t="s">
        <v>1</v>
      </c>
    </row>
    <row r="9" spans="1:6" ht="15" customHeight="1" x14ac:dyDescent="0.3">
      <c r="A9" s="8" t="s">
        <v>145</v>
      </c>
      <c r="B9" s="8" t="s">
        <v>302</v>
      </c>
      <c r="C9" s="8"/>
      <c r="D9" s="8"/>
      <c r="E9" s="8"/>
      <c r="F9" s="8"/>
    </row>
    <row r="10" spans="1:6" ht="15" customHeight="1" x14ac:dyDescent="0.35">
      <c r="A10" s="5" t="s">
        <v>67</v>
      </c>
      <c r="B10" s="5" t="s">
        <v>67</v>
      </c>
      <c r="C10" s="5" t="s">
        <v>67</v>
      </c>
      <c r="D10" s="5" t="s">
        <v>67</v>
      </c>
      <c r="E10" s="5" t="s">
        <v>67</v>
      </c>
      <c r="F10" s="5" t="s">
        <v>67</v>
      </c>
    </row>
    <row r="11" spans="1:6" ht="15" customHeight="1" x14ac:dyDescent="0.35">
      <c r="A11" s="5"/>
      <c r="B11" s="5"/>
      <c r="C11" s="5" t="s">
        <v>1</v>
      </c>
      <c r="D11" s="5" t="s">
        <v>1</v>
      </c>
      <c r="E11" s="5" t="s">
        <v>1</v>
      </c>
      <c r="F11" s="5" t="s">
        <v>1</v>
      </c>
    </row>
    <row r="12" spans="1:6" ht="15" customHeight="1" x14ac:dyDescent="0.3">
      <c r="A12" s="8" t="s">
        <v>148</v>
      </c>
      <c r="B12" s="8" t="s">
        <v>303</v>
      </c>
      <c r="C12" s="8"/>
      <c r="D12" s="8"/>
      <c r="E12" s="8"/>
      <c r="F12" s="8"/>
    </row>
    <row r="13" spans="1:6" ht="15" customHeight="1" x14ac:dyDescent="0.35">
      <c r="A13" s="5" t="s">
        <v>67</v>
      </c>
      <c r="B13" s="5" t="s">
        <v>67</v>
      </c>
      <c r="C13" s="5" t="s">
        <v>67</v>
      </c>
      <c r="D13" s="5" t="s">
        <v>67</v>
      </c>
      <c r="E13" s="5" t="s">
        <v>67</v>
      </c>
      <c r="F13" s="5" t="s">
        <v>67</v>
      </c>
    </row>
    <row r="14" spans="1:6" ht="15" customHeight="1" x14ac:dyDescent="0.35">
      <c r="A14" s="5" t="s">
        <v>1</v>
      </c>
      <c r="B14" s="5" t="s">
        <v>1</v>
      </c>
      <c r="C14" s="5" t="s">
        <v>1</v>
      </c>
      <c r="D14" s="5" t="s">
        <v>1</v>
      </c>
      <c r="E14" s="5" t="s">
        <v>1</v>
      </c>
      <c r="F14" s="5" t="s">
        <v>1</v>
      </c>
    </row>
    <row r="15" spans="1:6" ht="15" customHeight="1" x14ac:dyDescent="0.3">
      <c r="A15" s="8" t="s">
        <v>155</v>
      </c>
      <c r="B15" s="8" t="s">
        <v>304</v>
      </c>
      <c r="C15" s="8"/>
      <c r="D15" s="8"/>
      <c r="E15" s="8"/>
      <c r="F15" s="8"/>
    </row>
    <row r="16" spans="1:6" ht="15" customHeight="1" x14ac:dyDescent="0.35">
      <c r="A16" s="5" t="s">
        <v>67</v>
      </c>
      <c r="B16" s="5" t="s">
        <v>67</v>
      </c>
      <c r="C16" s="5" t="s">
        <v>67</v>
      </c>
      <c r="D16" s="5" t="s">
        <v>67</v>
      </c>
      <c r="E16" s="5" t="s">
        <v>67</v>
      </c>
      <c r="F16" s="5" t="s">
        <v>67</v>
      </c>
    </row>
    <row r="17" spans="1:6" ht="15" customHeight="1" x14ac:dyDescent="0.35">
      <c r="A17" s="5" t="s">
        <v>1</v>
      </c>
      <c r="B17" s="5" t="s">
        <v>1</v>
      </c>
      <c r="C17" s="5" t="s">
        <v>1</v>
      </c>
      <c r="D17" s="5" t="s">
        <v>1</v>
      </c>
      <c r="E17" s="5" t="s">
        <v>1</v>
      </c>
      <c r="F17" s="5" t="s">
        <v>1</v>
      </c>
    </row>
    <row r="18" spans="1:6" ht="15" customHeight="1" x14ac:dyDescent="0.3">
      <c r="A18" s="8" t="s">
        <v>148</v>
      </c>
      <c r="B18" s="8" t="s">
        <v>305</v>
      </c>
      <c r="C18" s="8"/>
      <c r="D18" s="8"/>
      <c r="E18" s="8"/>
      <c r="F18" s="8"/>
    </row>
    <row r="19" spans="1:6" ht="15" customHeight="1" x14ac:dyDescent="0.35">
      <c r="A19" s="5" t="s">
        <v>67</v>
      </c>
      <c r="B19" s="5" t="s">
        <v>67</v>
      </c>
      <c r="C19" s="5" t="s">
        <v>67</v>
      </c>
      <c r="D19" s="5" t="s">
        <v>67</v>
      </c>
      <c r="E19" s="5" t="s">
        <v>67</v>
      </c>
      <c r="F19" s="5" t="s">
        <v>67</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453125" customWidth="1"/>
    <col min="4" max="4" width="20.54296875" customWidth="1"/>
  </cols>
  <sheetData>
    <row r="1" spans="1:4" ht="15" customHeight="1" x14ac:dyDescent="0.25">
      <c r="A1" s="43" t="s">
        <v>6</v>
      </c>
      <c r="B1" s="43" t="s">
        <v>118</v>
      </c>
      <c r="C1" s="43" t="s">
        <v>306</v>
      </c>
      <c r="D1" s="43"/>
    </row>
    <row r="2" spans="1:4" ht="15" customHeight="1" x14ac:dyDescent="0.25">
      <c r="A2" s="43"/>
      <c r="B2" s="43"/>
      <c r="C2" s="7" t="s">
        <v>307</v>
      </c>
      <c r="D2" s="7" t="s">
        <v>308</v>
      </c>
    </row>
    <row r="3" spans="1:4" ht="15" customHeight="1" x14ac:dyDescent="0.35">
      <c r="A3" s="5" t="s">
        <v>9</v>
      </c>
      <c r="B3" s="5" t="s">
        <v>309</v>
      </c>
      <c r="C3" s="5" t="s">
        <v>1</v>
      </c>
      <c r="D3" s="5" t="s">
        <v>1</v>
      </c>
    </row>
    <row r="4" spans="1:4" ht="15" customHeight="1" x14ac:dyDescent="0.35">
      <c r="A4" s="5" t="s">
        <v>67</v>
      </c>
      <c r="B4" s="5" t="s">
        <v>67</v>
      </c>
      <c r="C4" s="5" t="s">
        <v>67</v>
      </c>
      <c r="D4" s="5" t="s">
        <v>67</v>
      </c>
    </row>
    <row r="5" spans="1:4" ht="15" customHeight="1" x14ac:dyDescent="0.35">
      <c r="A5" s="5"/>
      <c r="B5" s="5"/>
      <c r="C5" s="5" t="s">
        <v>1</v>
      </c>
      <c r="D5" s="5" t="s">
        <v>1</v>
      </c>
    </row>
    <row r="6" spans="1:4" ht="15" customHeight="1" x14ac:dyDescent="0.35">
      <c r="A6" s="5" t="s">
        <v>97</v>
      </c>
      <c r="B6" s="5" t="s">
        <v>310</v>
      </c>
      <c r="C6" s="5" t="s">
        <v>1</v>
      </c>
      <c r="D6" s="5" t="s">
        <v>1</v>
      </c>
    </row>
    <row r="7" spans="1:4" ht="15" customHeight="1" x14ac:dyDescent="0.35">
      <c r="A7" s="5" t="s">
        <v>67</v>
      </c>
      <c r="B7" s="5" t="s">
        <v>67</v>
      </c>
      <c r="C7" s="5" t="s">
        <v>67</v>
      </c>
      <c r="D7" s="5" t="s">
        <v>67</v>
      </c>
    </row>
    <row r="8" spans="1:4" ht="15" customHeight="1" x14ac:dyDescent="0.35">
      <c r="A8" s="5"/>
      <c r="B8" s="5"/>
      <c r="C8" s="5" t="s">
        <v>1</v>
      </c>
      <c r="D8" s="5" t="s">
        <v>1</v>
      </c>
    </row>
    <row r="9" spans="1:4" ht="15" customHeight="1" x14ac:dyDescent="0.35">
      <c r="A9" s="5" t="s">
        <v>145</v>
      </c>
      <c r="B9" s="5" t="s">
        <v>311</v>
      </c>
      <c r="C9" s="5" t="s">
        <v>1</v>
      </c>
      <c r="D9" s="5" t="s">
        <v>1</v>
      </c>
    </row>
    <row r="10" spans="1:4" ht="15" customHeight="1" x14ac:dyDescent="0.35">
      <c r="A10" s="5" t="s">
        <v>67</v>
      </c>
      <c r="B10" s="5" t="s">
        <v>67</v>
      </c>
      <c r="C10" s="5" t="s">
        <v>67</v>
      </c>
      <c r="D10" s="5" t="s">
        <v>67</v>
      </c>
    </row>
    <row r="11" spans="1:4" ht="15" customHeight="1" x14ac:dyDescent="0.35">
      <c r="A11" s="5"/>
      <c r="B11" s="5"/>
      <c r="C11" s="5" t="s">
        <v>1</v>
      </c>
      <c r="D11" s="5" t="s">
        <v>1</v>
      </c>
    </row>
    <row r="12" spans="1:4" ht="15" customHeight="1" x14ac:dyDescent="0.35">
      <c r="A12" s="5" t="s">
        <v>148</v>
      </c>
      <c r="B12" s="5" t="s">
        <v>312</v>
      </c>
      <c r="C12" s="5" t="s">
        <v>1</v>
      </c>
      <c r="D12" s="5" t="s">
        <v>1</v>
      </c>
    </row>
    <row r="13" spans="1:4" ht="15" customHeight="1" x14ac:dyDescent="0.35">
      <c r="A13" s="5" t="s">
        <v>67</v>
      </c>
      <c r="B13" s="5" t="s">
        <v>67</v>
      </c>
      <c r="C13" s="5" t="s">
        <v>67</v>
      </c>
      <c r="D13" s="5" t="s">
        <v>67</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453125" customWidth="1"/>
  </cols>
  <sheetData>
    <row r="1" spans="1:7" ht="15" customHeight="1" x14ac:dyDescent="0.25">
      <c r="A1" s="43" t="s">
        <v>6</v>
      </c>
      <c r="B1" s="43" t="s">
        <v>60</v>
      </c>
      <c r="C1" s="43" t="s">
        <v>236</v>
      </c>
      <c r="D1" s="43"/>
      <c r="E1" s="43" t="s">
        <v>237</v>
      </c>
      <c r="F1" s="43"/>
      <c r="G1" s="43" t="s">
        <v>58</v>
      </c>
    </row>
    <row r="2" spans="1:7" ht="15" customHeight="1" x14ac:dyDescent="0.25">
      <c r="A2" s="43"/>
      <c r="B2" s="43"/>
      <c r="C2" s="7" t="s">
        <v>307</v>
      </c>
      <c r="D2" s="7" t="s">
        <v>313</v>
      </c>
      <c r="E2" s="7" t="s">
        <v>307</v>
      </c>
      <c r="F2" s="7" t="s">
        <v>313</v>
      </c>
      <c r="G2" s="43"/>
    </row>
    <row r="3" spans="1:7" ht="15" customHeight="1" x14ac:dyDescent="0.3">
      <c r="A3" s="8" t="s">
        <v>62</v>
      </c>
      <c r="B3" s="8" t="s">
        <v>63</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68</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70</v>
      </c>
      <c r="B7" s="8" t="s">
        <v>71</v>
      </c>
      <c r="C7" s="8" t="s">
        <v>1</v>
      </c>
      <c r="D7" s="8" t="s">
        <v>1</v>
      </c>
      <c r="E7" s="8" t="s">
        <v>1</v>
      </c>
      <c r="F7" s="8" t="s">
        <v>1</v>
      </c>
      <c r="G7" s="8" t="s">
        <v>1</v>
      </c>
    </row>
    <row r="8" spans="1:7" ht="15" customHeight="1" x14ac:dyDescent="0.35">
      <c r="A8" s="5" t="s">
        <v>67</v>
      </c>
      <c r="B8" s="5" t="s">
        <v>67</v>
      </c>
      <c r="C8" s="5" t="s">
        <v>67</v>
      </c>
      <c r="D8" s="5" t="s">
        <v>67</v>
      </c>
      <c r="E8" s="5" t="s">
        <v>67</v>
      </c>
      <c r="F8" s="5" t="s">
        <v>67</v>
      </c>
      <c r="G8" s="5" t="s">
        <v>67</v>
      </c>
    </row>
    <row r="9" spans="1:7" ht="15" customHeight="1" x14ac:dyDescent="0.3">
      <c r="A9" s="8" t="s">
        <v>73</v>
      </c>
      <c r="B9" s="8" t="s">
        <v>77</v>
      </c>
      <c r="C9" s="8" t="s">
        <v>1</v>
      </c>
      <c r="D9" s="8" t="s">
        <v>1</v>
      </c>
      <c r="E9" s="8" t="s">
        <v>1</v>
      </c>
      <c r="F9" s="8" t="s">
        <v>1</v>
      </c>
      <c r="G9" s="8" t="s">
        <v>1</v>
      </c>
    </row>
    <row r="10" spans="1:7" ht="15" customHeight="1" x14ac:dyDescent="0.35">
      <c r="A10" s="5" t="s">
        <v>67</v>
      </c>
      <c r="B10" s="5" t="s">
        <v>67</v>
      </c>
      <c r="C10" s="5" t="s">
        <v>67</v>
      </c>
      <c r="D10" s="5" t="s">
        <v>67</v>
      </c>
      <c r="E10" s="5" t="s">
        <v>67</v>
      </c>
      <c r="F10" s="5" t="s">
        <v>67</v>
      </c>
      <c r="G10" s="5" t="s">
        <v>67</v>
      </c>
    </row>
    <row r="11" spans="1:7" ht="15" customHeight="1" x14ac:dyDescent="0.3">
      <c r="A11" s="8" t="s">
        <v>76</v>
      </c>
      <c r="B11" s="8" t="s">
        <v>80</v>
      </c>
      <c r="C11" s="8" t="s">
        <v>1</v>
      </c>
      <c r="D11" s="8" t="s">
        <v>1</v>
      </c>
      <c r="E11" s="8" t="s">
        <v>1</v>
      </c>
      <c r="F11" s="8" t="s">
        <v>1</v>
      </c>
      <c r="G11" s="8" t="s">
        <v>1</v>
      </c>
    </row>
    <row r="12" spans="1:7" ht="15" customHeight="1" x14ac:dyDescent="0.35">
      <c r="A12" s="5" t="s">
        <v>67</v>
      </c>
      <c r="B12" s="5" t="s">
        <v>67</v>
      </c>
      <c r="C12" s="5" t="s">
        <v>67</v>
      </c>
      <c r="D12" s="5" t="s">
        <v>67</v>
      </c>
      <c r="E12" s="5" t="s">
        <v>67</v>
      </c>
      <c r="F12" s="5" t="s">
        <v>67</v>
      </c>
      <c r="G12" s="5" t="s">
        <v>67</v>
      </c>
    </row>
    <row r="13" spans="1:7" ht="15" customHeight="1" x14ac:dyDescent="0.3">
      <c r="A13" s="8" t="s">
        <v>79</v>
      </c>
      <c r="B13" s="8" t="s">
        <v>86</v>
      </c>
      <c r="C13" s="8" t="s">
        <v>1</v>
      </c>
      <c r="D13" s="8" t="s">
        <v>1</v>
      </c>
      <c r="E13" s="8" t="s">
        <v>1</v>
      </c>
      <c r="F13" s="8" t="s">
        <v>1</v>
      </c>
      <c r="G13" s="8" t="s">
        <v>1</v>
      </c>
    </row>
    <row r="14" spans="1:7" ht="15" customHeight="1" x14ac:dyDescent="0.35">
      <c r="A14" s="5" t="s">
        <v>67</v>
      </c>
      <c r="B14" s="5" t="s">
        <v>67</v>
      </c>
      <c r="C14" s="5" t="s">
        <v>67</v>
      </c>
      <c r="D14" s="5" t="s">
        <v>67</v>
      </c>
      <c r="E14" s="5" t="s">
        <v>67</v>
      </c>
      <c r="F14" s="5" t="s">
        <v>67</v>
      </c>
      <c r="G14" s="5" t="s">
        <v>67</v>
      </c>
    </row>
    <row r="15" spans="1:7" ht="15" customHeight="1" x14ac:dyDescent="0.3">
      <c r="A15" s="8" t="s">
        <v>82</v>
      </c>
      <c r="B15" s="8" t="s">
        <v>89</v>
      </c>
      <c r="C15" s="8" t="s">
        <v>1</v>
      </c>
      <c r="D15" s="8" t="s">
        <v>1</v>
      </c>
      <c r="E15" s="8" t="s">
        <v>1</v>
      </c>
      <c r="F15" s="8" t="s">
        <v>1</v>
      </c>
      <c r="G15" s="8" t="s">
        <v>1</v>
      </c>
    </row>
    <row r="16" spans="1:7" ht="15" customHeight="1" x14ac:dyDescent="0.35">
      <c r="A16" s="5" t="s">
        <v>67</v>
      </c>
      <c r="B16" s="5" t="s">
        <v>67</v>
      </c>
      <c r="C16" s="5" t="s">
        <v>67</v>
      </c>
      <c r="D16" s="5" t="s">
        <v>67</v>
      </c>
      <c r="E16" s="5" t="s">
        <v>67</v>
      </c>
      <c r="F16" s="5" t="s">
        <v>67</v>
      </c>
      <c r="G16" s="5" t="s">
        <v>67</v>
      </c>
    </row>
    <row r="17" spans="1:7" ht="15" customHeight="1" x14ac:dyDescent="0.3">
      <c r="A17" s="8" t="s">
        <v>85</v>
      </c>
      <c r="B17" s="8" t="s">
        <v>92</v>
      </c>
      <c r="C17" s="8" t="s">
        <v>1</v>
      </c>
      <c r="D17" s="8" t="s">
        <v>1</v>
      </c>
      <c r="E17" s="8" t="s">
        <v>1</v>
      </c>
      <c r="F17" s="8" t="s">
        <v>1</v>
      </c>
      <c r="G17" s="8" t="s">
        <v>1</v>
      </c>
    </row>
    <row r="18" spans="1:7" ht="15" customHeight="1" x14ac:dyDescent="0.35">
      <c r="A18" s="5" t="s">
        <v>67</v>
      </c>
      <c r="B18" s="5" t="s">
        <v>67</v>
      </c>
      <c r="C18" s="5" t="s">
        <v>67</v>
      </c>
      <c r="D18" s="5" t="s">
        <v>67</v>
      </c>
      <c r="E18" s="5" t="s">
        <v>67</v>
      </c>
      <c r="F18" s="5" t="s">
        <v>67</v>
      </c>
      <c r="G18" s="5" t="s">
        <v>67</v>
      </c>
    </row>
    <row r="19" spans="1:7" ht="15" customHeight="1" x14ac:dyDescent="0.3">
      <c r="A19" s="8" t="s">
        <v>88</v>
      </c>
      <c r="B19" s="8" t="s">
        <v>95</v>
      </c>
      <c r="C19" s="8" t="s">
        <v>1</v>
      </c>
      <c r="D19" s="8" t="s">
        <v>1</v>
      </c>
      <c r="E19" s="8" t="s">
        <v>1</v>
      </c>
      <c r="F19" s="8" t="s">
        <v>1</v>
      </c>
      <c r="G19" s="8" t="s">
        <v>1</v>
      </c>
    </row>
    <row r="20" spans="1:7" ht="15" customHeight="1" x14ac:dyDescent="0.35">
      <c r="A20" s="5" t="s">
        <v>1</v>
      </c>
      <c r="B20" s="5" t="s">
        <v>98</v>
      </c>
      <c r="C20" s="5" t="s">
        <v>1</v>
      </c>
      <c r="D20" s="5" t="s">
        <v>1</v>
      </c>
      <c r="E20" s="5" t="s">
        <v>1</v>
      </c>
      <c r="F20" s="5" t="s">
        <v>1</v>
      </c>
      <c r="G20" s="5" t="s">
        <v>1</v>
      </c>
    </row>
    <row r="21" spans="1:7" ht="15" customHeight="1" x14ac:dyDescent="0.3">
      <c r="A21" s="8" t="s">
        <v>100</v>
      </c>
      <c r="B21" s="8" t="s">
        <v>104</v>
      </c>
      <c r="C21" s="8" t="s">
        <v>1</v>
      </c>
      <c r="D21" s="8" t="s">
        <v>1</v>
      </c>
      <c r="E21" s="8" t="s">
        <v>1</v>
      </c>
      <c r="F21" s="8" t="s">
        <v>1</v>
      </c>
      <c r="G21" s="8" t="s">
        <v>1</v>
      </c>
    </row>
    <row r="22" spans="1:7" ht="15" customHeight="1" x14ac:dyDescent="0.35">
      <c r="A22" s="5" t="s">
        <v>67</v>
      </c>
      <c r="B22" s="5" t="s">
        <v>67</v>
      </c>
      <c r="C22" s="5" t="s">
        <v>67</v>
      </c>
      <c r="D22" s="5" t="s">
        <v>67</v>
      </c>
      <c r="E22" s="5" t="s">
        <v>67</v>
      </c>
      <c r="F22" s="5" t="s">
        <v>67</v>
      </c>
      <c r="G22" s="5" t="s">
        <v>67</v>
      </c>
    </row>
    <row r="23" spans="1:7" ht="15" customHeight="1" x14ac:dyDescent="0.3">
      <c r="A23" s="8" t="s">
        <v>103</v>
      </c>
      <c r="B23" s="8" t="s">
        <v>107</v>
      </c>
      <c r="C23" s="8" t="s">
        <v>1</v>
      </c>
      <c r="D23" s="8" t="s">
        <v>1</v>
      </c>
      <c r="E23" s="8" t="s">
        <v>1</v>
      </c>
      <c r="F23" s="8" t="s">
        <v>1</v>
      </c>
      <c r="G23" s="8" t="s">
        <v>1</v>
      </c>
    </row>
    <row r="24" spans="1:7" ht="15" customHeight="1" x14ac:dyDescent="0.3">
      <c r="A24" s="8" t="s">
        <v>106</v>
      </c>
      <c r="B24" s="8" t="s">
        <v>110</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4a2f206180474816b5c755e112ed85ed.psdsxs" Id="Rda50d0da79b44366"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IiRpGTLHh8qMOUSIHHBWYum6H5Y=</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MzekcHRpeDM79iONaFvqL8gXnj0=</DigestValue>
    </Reference>
  </SignedInfo>
  <SignatureValue>Sfew1rLIa/Z0fD5fifeiydeLuWL7521dXJFQlv7Zg/qDIvmylwnsrq+VgqVI5MTT3Neiek4/SWHi
2J+c/8C9wcUL1fFQ2LERfd5ydT7sgZWcjf7x74jVmZfjcqxvO7L1JFNr1kKJvc5rsZLqcdk2WOtG
t+vYT2JQ9vV4ptHgzCg=</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U6hwLTtyajy/bQCdKC2aYlfCOuc=</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9WdQn6BxSMsKFR+m+5BvHXagp7E=</DigestValue>
      </Reference>
      <Reference URI="/xl/drawings/vmlDrawing2.vml?ContentType=application/vnd.openxmlformats-officedocument.vmlDrawing">
        <DigestMethod Algorithm="http://www.w3.org/2000/09/xmldsig#sha1"/>
        <DigestValue>fh2Q/Qqqw4Mg588uFxqCUxYT8AI=</DigestValue>
      </Reference>
      <Reference URI="/xl/drawings/vmlDrawing3.vml?ContentType=application/vnd.openxmlformats-officedocument.vmlDrawing">
        <DigestMethod Algorithm="http://www.w3.org/2000/09/xmldsig#sha1"/>
        <DigestValue>/cGKRNRu0VaGcyIpJd76ccB+1po=</DigestValue>
      </Reference>
      <Reference URI="/xl/drawings/vmlDrawing4.vml?ContentType=application/vnd.openxmlformats-officedocument.vmlDrawing">
        <DigestMethod Algorithm="http://www.w3.org/2000/09/xmldsig#sha1"/>
        <DigestValue>TB//um+YoeN6+Jur33Bu+9tcI6w=</DigestValue>
      </Reference>
      <Reference URI="/xl/drawings/vmlDrawing5.vml?ContentType=application/vnd.openxmlformats-officedocument.vmlDrawing">
        <DigestMethod Algorithm="http://www.w3.org/2000/09/xmldsig#sha1"/>
        <DigestValue>hLy+fDeb+nplLA5DTzlj+q6FgmQ=</DigestValue>
      </Reference>
      <Reference URI="/xl/drawings/vmlDrawing6.vml?ContentType=application/vnd.openxmlformats-officedocument.vmlDrawing">
        <DigestMethod Algorithm="http://www.w3.org/2000/09/xmldsig#sha1"/>
        <DigestValue>ieGPzVRU6K+Rp7bext4IekFaDR0=</DigestValue>
      </Reference>
      <Reference URI="/xl/printerSettings/printerSettings1.bin?ContentType=application/vnd.openxmlformats-officedocument.spreadsheetml.printerSettings">
        <DigestMethod Algorithm="http://www.w3.org/2000/09/xmldsig#sha1"/>
        <DigestValue>hJHaIKRQdZ8U3/YDJGtQRPXZicI=</DigestValue>
      </Reference>
      <Reference URI="/xl/printerSettings/printerSettings10.bin?ContentType=application/vnd.openxmlformats-officedocument.spreadsheetml.printerSettings">
        <DigestMethod Algorithm="http://www.w3.org/2000/09/xmldsig#sha1"/>
        <DigestValue>qwzMzJITiZBjJPMEOsz/FCQqlZs=</DigestValue>
      </Reference>
      <Reference URI="/xl/printerSettings/printerSettings11.bin?ContentType=application/vnd.openxmlformats-officedocument.spreadsheetml.printerSettings">
        <DigestMethod Algorithm="http://www.w3.org/2000/09/xmldsig#sha1"/>
        <DigestValue>qwzMzJITiZBjJPMEOsz/FCQqlZs=</DigestValue>
      </Reference>
      <Reference URI="/xl/printerSettings/printerSettings12.bin?ContentType=application/vnd.openxmlformats-officedocument.spreadsheetml.printerSettings">
        <DigestMethod Algorithm="http://www.w3.org/2000/09/xmldsig#sha1"/>
        <DigestValue>qwzMzJITiZBjJPMEOsz/FCQqlZs=</DigestValue>
      </Reference>
      <Reference URI="/xl/printerSettings/printerSettings13.bin?ContentType=application/vnd.openxmlformats-officedocument.spreadsheetml.printerSettings">
        <DigestMethod Algorithm="http://www.w3.org/2000/09/xmldsig#sha1"/>
        <DigestValue>qwzMzJITiZBjJPMEOsz/FCQqlZs=</DigestValue>
      </Reference>
      <Reference URI="/xl/printerSettings/printerSettings2.bin?ContentType=application/vnd.openxmlformats-officedocument.spreadsheetml.printerSettings">
        <DigestMethod Algorithm="http://www.w3.org/2000/09/xmldsig#sha1"/>
        <DigestValue>hJHaIKRQdZ8U3/YDJGtQRPXZicI=</DigestValue>
      </Reference>
      <Reference URI="/xl/printerSettings/printerSettings3.bin?ContentType=application/vnd.openxmlformats-officedocument.spreadsheetml.printerSettings">
        <DigestMethod Algorithm="http://www.w3.org/2000/09/xmldsig#sha1"/>
        <DigestValue>qwzMzJITiZBjJPMEOsz/FCQqlZs=</DigestValue>
      </Reference>
      <Reference URI="/xl/printerSettings/printerSettings4.bin?ContentType=application/vnd.openxmlformats-officedocument.spreadsheetml.printerSettings">
        <DigestMethod Algorithm="http://www.w3.org/2000/09/xmldsig#sha1"/>
        <DigestValue>qwzMzJITiZBjJPMEOsz/FCQqlZs=</DigestValue>
      </Reference>
      <Reference URI="/xl/printerSettings/printerSettings5.bin?ContentType=application/vnd.openxmlformats-officedocument.spreadsheetml.printerSettings">
        <DigestMethod Algorithm="http://www.w3.org/2000/09/xmldsig#sha1"/>
        <DigestValue>qwzMzJITiZBjJPMEOsz/FCQqlZs=</DigestValue>
      </Reference>
      <Reference URI="/xl/printerSettings/printerSettings6.bin?ContentType=application/vnd.openxmlformats-officedocument.spreadsheetml.printerSettings">
        <DigestMethod Algorithm="http://www.w3.org/2000/09/xmldsig#sha1"/>
        <DigestValue>qwzMzJITiZBjJPMEOsz/FCQqlZs=</DigestValue>
      </Reference>
      <Reference URI="/xl/printerSettings/printerSettings7.bin?ContentType=application/vnd.openxmlformats-officedocument.spreadsheetml.printerSettings">
        <DigestMethod Algorithm="http://www.w3.org/2000/09/xmldsig#sha1"/>
        <DigestValue>qwzMzJITiZBjJPMEOsz/FCQqlZs=</DigestValue>
      </Reference>
      <Reference URI="/xl/printerSettings/printerSettings8.bin?ContentType=application/vnd.openxmlformats-officedocument.spreadsheetml.printerSettings">
        <DigestMethod Algorithm="http://www.w3.org/2000/09/xmldsig#sha1"/>
        <DigestValue>qwzMzJITiZBjJPMEOsz/FCQqlZs=</DigestValue>
      </Reference>
      <Reference URI="/xl/printerSettings/printerSettings9.bin?ContentType=application/vnd.openxmlformats-officedocument.spreadsheetml.printerSettings">
        <DigestMethod Algorithm="http://www.w3.org/2000/09/xmldsig#sha1"/>
        <DigestValue>qwzMzJITiZBjJPMEOsz/FCQqlZs=</DigestValue>
      </Reference>
      <Reference URI="/xl/sharedStrings.xml?ContentType=application/vnd.openxmlformats-officedocument.spreadsheetml.sharedStrings+xml">
        <DigestMethod Algorithm="http://www.w3.org/2000/09/xmldsig#sha1"/>
        <DigestValue>/nRIL2bKmmVTUJj4dwCDuspoxm8=</DigestValue>
      </Reference>
      <Reference URI="/xl/styles.xml?ContentType=application/vnd.openxmlformats-officedocument.spreadsheetml.styles+xml">
        <DigestMethod Algorithm="http://www.w3.org/2000/09/xmldsig#sha1"/>
        <DigestValue>pXkXqfw8CgsGS/cuvCXMnVZRBQc=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U+TfEIf+TISltzWwCQJ2Dz8oJvs=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gVtcOHN+MAH47dlp5kCnpNR4MHs=</DigestValue>
      </Reference>
      <Reference URI="/xl/worksheets/sheet10.xml?ContentType=application/vnd.openxmlformats-officedocument.spreadsheetml.worksheet+xml">
        <DigestMethod Algorithm="http://www.w3.org/2000/09/xmldsig#sha1"/>
        <DigestValue>eCD8lDelDQwiMx8SoEH/bmyxTgQ=</DigestValue>
      </Reference>
      <Reference URI="/xl/worksheets/sheet11.xml?ContentType=application/vnd.openxmlformats-officedocument.spreadsheetml.worksheet+xml">
        <DigestMethod Algorithm="http://www.w3.org/2000/09/xmldsig#sha1"/>
        <DigestValue>wFPJ7+xJ2mPIdkTN1AZe8ReN8ag=</DigestValue>
      </Reference>
      <Reference URI="/xl/worksheets/sheet12.xml?ContentType=application/vnd.openxmlformats-officedocument.spreadsheetml.worksheet+xml">
        <DigestMethod Algorithm="http://www.w3.org/2000/09/xmldsig#sha1"/>
        <DigestValue>YEWMSdz37UWmkYmT3ZjdYei+Zfw=</DigestValue>
      </Reference>
      <Reference URI="/xl/worksheets/sheet13.xml?ContentType=application/vnd.openxmlformats-officedocument.spreadsheetml.worksheet+xml">
        <DigestMethod Algorithm="http://www.w3.org/2000/09/xmldsig#sha1"/>
        <DigestValue>o7VG8KiRpNCn3sIhcKQPV5EAztI=</DigestValue>
      </Reference>
      <Reference URI="/xl/worksheets/sheet2.xml?ContentType=application/vnd.openxmlformats-officedocument.spreadsheetml.worksheet+xml">
        <DigestMethod Algorithm="http://www.w3.org/2000/09/xmldsig#sha1"/>
        <DigestValue>FiPdf40WVcO4h7yO7pYckxJdU74=</DigestValue>
      </Reference>
      <Reference URI="/xl/worksheets/sheet3.xml?ContentType=application/vnd.openxmlformats-officedocument.spreadsheetml.worksheet+xml">
        <DigestMethod Algorithm="http://www.w3.org/2000/09/xmldsig#sha1"/>
        <DigestValue>LVhNCoicqC85YOnxbanO7f4luwA=</DigestValue>
      </Reference>
      <Reference URI="/xl/worksheets/sheet4.xml?ContentType=application/vnd.openxmlformats-officedocument.spreadsheetml.worksheet+xml">
        <DigestMethod Algorithm="http://www.w3.org/2000/09/xmldsig#sha1"/>
        <DigestValue>oFtkAkFrwnF1Vgmk/tTWBrUAOOI=</DigestValue>
      </Reference>
      <Reference URI="/xl/worksheets/sheet5.xml?ContentType=application/vnd.openxmlformats-officedocument.spreadsheetml.worksheet+xml">
        <DigestMethod Algorithm="http://www.w3.org/2000/09/xmldsig#sha1"/>
        <DigestValue>SfAwioafWMxISlq8KcYp3B6488I=</DigestValue>
      </Reference>
      <Reference URI="/xl/worksheets/sheet6.xml?ContentType=application/vnd.openxmlformats-officedocument.spreadsheetml.worksheet+xml">
        <DigestMethod Algorithm="http://www.w3.org/2000/09/xmldsig#sha1"/>
        <DigestValue>fGPt0sUJhaYG01kiOJqZLT7EKYE=</DigestValue>
      </Reference>
      <Reference URI="/xl/worksheets/sheet7.xml?ContentType=application/vnd.openxmlformats-officedocument.spreadsheetml.worksheet+xml">
        <DigestMethod Algorithm="http://www.w3.org/2000/09/xmldsig#sha1"/>
        <DigestValue>0eaXLjaOhCikQ454N9hNO0lmfB0=</DigestValue>
      </Reference>
      <Reference URI="/xl/worksheets/sheet8.xml?ContentType=application/vnd.openxmlformats-officedocument.spreadsheetml.worksheet+xml">
        <DigestMethod Algorithm="http://www.w3.org/2000/09/xmldsig#sha1"/>
        <DigestValue>UKwVnrR90+R/zrkiCm23V3ni+Uw=</DigestValue>
      </Reference>
      <Reference URI="/xl/worksheets/sheet9.xml?ContentType=application/vnd.openxmlformats-officedocument.spreadsheetml.worksheet+xml">
        <DigestMethod Algorithm="http://www.w3.org/2000/09/xmldsig#sha1"/>
        <DigestValue>4bnVDpASGnFDsTayv3693Xs7t5c=</DigestValue>
      </Reference>
    </Manifest>
    <SignatureProperties>
      <SignatureProperty Id="idSignatureTime" Target="#idPackageSignature">
        <mdssi:SignatureTime xmlns:mdssi="http://schemas.openxmlformats.org/package/2006/digital-signature">
          <mdssi:Format>YYYY-MM-DDThh:mm:ssTZD</mdssi:Format>
          <mdssi:Value>2023-05-09T06:53:51Z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2023-05-09T06:53:51Z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Thu, Thuy</dc:creator>
  <cp:lastModifiedBy>Phan Quang, Vu</cp:lastModifiedBy>
  <dcterms:created xsi:type="dcterms:W3CDTF">2021-06-04T04:47:16Z</dcterms:created>
  <dcterms:modified xsi:type="dcterms:W3CDTF">2023-05-09T06:53:48Z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2023-05-09T06:53:48Z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cde13d8d-c852-41e1-9eed-247c7054f832</vt:lpwstr>
  </property>
  <property fmtid="{D5CDD505-2E9C-101B-9397-08002B2CF9AE}" pid="10" name="MSIP_Label_ebbfc019-7f88-4fb6-96d6-94ffadd4b772_ContentBits">
    <vt:lpwstr>1</vt:lpwstr>
  </property>
</Properties>
</file>